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iokablo\запросы\1\"/>
    </mc:Choice>
  </mc:AlternateContent>
  <xr:revisionPtr revIDLastSave="0" documentId="13_ncr:1_{1D213200-540E-47B7-8055-CA4F8034CE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CKING LIST" sheetId="1" r:id="rId1"/>
  </sheets>
  <definedNames>
    <definedName name="_xlnm._FilterDatabase" localSheetId="0" hidden="1">'PACKING LIST'!$A$11:$WVZ$187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6" i="1" l="1"/>
  <c r="H166" i="1"/>
  <c r="K166" i="1"/>
  <c r="E166" i="1"/>
  <c r="N127" i="1" l="1"/>
  <c r="H127" i="1"/>
  <c r="K127" i="1"/>
  <c r="E127" i="1"/>
  <c r="N112" i="1"/>
  <c r="H112" i="1"/>
  <c r="K112" i="1"/>
  <c r="E112" i="1"/>
  <c r="N91" i="1" l="1"/>
  <c r="K91" i="1"/>
  <c r="H91" i="1"/>
  <c r="E91" i="1"/>
  <c r="H72" i="1" l="1"/>
  <c r="K72" i="1"/>
  <c r="E72" i="1"/>
  <c r="H51" i="1"/>
  <c r="K51" i="1"/>
  <c r="E51" i="1"/>
  <c r="N41" i="1"/>
  <c r="H41" i="1"/>
  <c r="K41" i="1"/>
  <c r="E41" i="1"/>
  <c r="E167" i="1" l="1"/>
  <c r="K167" i="1"/>
  <c r="H167" i="1"/>
  <c r="N72" i="1"/>
  <c r="N51" i="1" l="1"/>
  <c r="N167" i="1" s="1"/>
</calcChain>
</file>

<file path=xl/sharedStrings.xml><?xml version="1.0" encoding="utf-8"?>
<sst xmlns="http://schemas.openxmlformats.org/spreadsheetml/2006/main" count="784" uniqueCount="118">
  <si>
    <t>Date :</t>
  </si>
  <si>
    <t>Page :</t>
  </si>
  <si>
    <t>TYPE OF MATERIAL</t>
  </si>
  <si>
    <t>PALLET</t>
  </si>
  <si>
    <t>QUANTITY</t>
  </si>
  <si>
    <t>WEIGHT KG.</t>
  </si>
  <si>
    <t>VOLUME</t>
  </si>
  <si>
    <t>M³</t>
  </si>
  <si>
    <t>PALLET 1</t>
  </si>
  <si>
    <t>x</t>
  </si>
  <si>
    <t>GENERAL TOTAL</t>
  </si>
  <si>
    <t>CABLE LIST</t>
  </si>
  <si>
    <t>X</t>
  </si>
  <si>
    <t xml:space="preserve">Pallet weight
</t>
  </si>
  <si>
    <t>PALLET 2</t>
  </si>
  <si>
    <t>PALLET 3</t>
  </si>
  <si>
    <t xml:space="preserve">10G0,50mm² YSLY-JZ </t>
  </si>
  <si>
    <t xml:space="preserve">12G0,50mm² YSLY-JZ </t>
  </si>
  <si>
    <t xml:space="preserve">14G0,75mm² YSLY-JZ </t>
  </si>
  <si>
    <t>2X0,34mm² MICROPHONE CABLE</t>
  </si>
  <si>
    <t xml:space="preserve">2x0,75mm² YSLY-OZ </t>
  </si>
  <si>
    <t xml:space="preserve">2x0,50mm² YSLY-OZ </t>
  </si>
  <si>
    <t xml:space="preserve">2x1,50mm² YSLY-OZ </t>
  </si>
  <si>
    <t>2x2x0,25mm² LIYCY-TP</t>
  </si>
  <si>
    <t xml:space="preserve">3G0,50mm² YSLYCY-JZ </t>
  </si>
  <si>
    <t xml:space="preserve">3G1,00mm² YSLY-JZ </t>
  </si>
  <si>
    <t xml:space="preserve">3G1,50mm² YSLY-JZ </t>
  </si>
  <si>
    <t>3x2x0,25mm² LIYCY-TP</t>
  </si>
  <si>
    <t xml:space="preserve">4G0,50mm² YSLY-JZ </t>
  </si>
  <si>
    <t xml:space="preserve">4G1,00mm² YSLY-JZ </t>
  </si>
  <si>
    <t>4x2x0,25mm² LIYCY-TP</t>
  </si>
  <si>
    <t xml:space="preserve">5G1,00mm² YSLY-JZ </t>
  </si>
  <si>
    <t xml:space="preserve">5G1,50mm² YSLY-JZ </t>
  </si>
  <si>
    <t>6x2x0,25mm² LIYCY-TP</t>
  </si>
  <si>
    <t xml:space="preserve">7G0,50mm² YSLY-JZ </t>
  </si>
  <si>
    <t xml:space="preserve">7G0,75mm² YSLY-JZ </t>
  </si>
  <si>
    <t xml:space="preserve">7G1,50mm² YSLY-JZ </t>
  </si>
  <si>
    <t xml:space="preserve">4G2,50mm² YSLYCY-JZ </t>
  </si>
  <si>
    <t>2X4,00mm² SPEAKER CABLE</t>
  </si>
  <si>
    <t>2X1,50mm² SPEAKER CABLE</t>
  </si>
  <si>
    <t xml:space="preserve">1x2x0,64mm² PROFIBUS </t>
  </si>
  <si>
    <t xml:space="preserve">12G1,50mm² YSLY-JZ </t>
  </si>
  <si>
    <t xml:space="preserve">10G1,50mm² YSLY-JZ </t>
  </si>
  <si>
    <t>4x0,50mm² LIYCY</t>
  </si>
  <si>
    <t xml:space="preserve">3G0,50mm² YSLY-JZ </t>
  </si>
  <si>
    <t>2x0,50mm² LIYCY</t>
  </si>
  <si>
    <t xml:space="preserve">7  PALLET </t>
  </si>
  <si>
    <t xml:space="preserve">12G0,75mm² YSLY-JZ </t>
  </si>
  <si>
    <t xml:space="preserve">12G1,00mm² YSLY-JZ </t>
  </si>
  <si>
    <t xml:space="preserve">16G0,75mm² YSLY-JZ </t>
  </si>
  <si>
    <t xml:space="preserve">3G2,50mm² YSLYCY-JZ </t>
  </si>
  <si>
    <t xml:space="preserve">4G0,75mm² YSLYCY-JZ </t>
  </si>
  <si>
    <t xml:space="preserve">4G1,50mm² NYSLYÖ-JZ </t>
  </si>
  <si>
    <t xml:space="preserve">4G1,50mm² YSLYCY-JZ </t>
  </si>
  <si>
    <t xml:space="preserve">4G2,50mm² YSLY-JZ </t>
  </si>
  <si>
    <t xml:space="preserve">5G0,50mm² YSLYCY-JZ </t>
  </si>
  <si>
    <t xml:space="preserve">5G1,50mm² NYSLYÖ-JZ </t>
  </si>
  <si>
    <t xml:space="preserve">5G2,50mm² YSLY-JZ </t>
  </si>
  <si>
    <t xml:space="preserve">7G0,50mm² YSLYCY-JZ </t>
  </si>
  <si>
    <t xml:space="preserve">7G1,50mm² YSLYCY-JZ </t>
  </si>
  <si>
    <t>PALLET 4</t>
  </si>
  <si>
    <t xml:space="preserve">10G0,75mm² YSLY-JZ </t>
  </si>
  <si>
    <t xml:space="preserve">12G0,75mm² YSLYCY-JZ </t>
  </si>
  <si>
    <t xml:space="preserve">3G1,00mm² NYSLYÖ-JZ </t>
  </si>
  <si>
    <t xml:space="preserve">3G1,00mm² YSLYCY-JZ </t>
  </si>
  <si>
    <t xml:space="preserve">3G1,50mm² YSLYCY-JZ </t>
  </si>
  <si>
    <t xml:space="preserve">3G2,50mm² YSLY-JZ </t>
  </si>
  <si>
    <t xml:space="preserve">4G1,00mm² NYSLYÖ-JZ </t>
  </si>
  <si>
    <t xml:space="preserve">4G1,00mm² YSLYCY-JZ </t>
  </si>
  <si>
    <t xml:space="preserve">5G0,75mm² YSLYCY-JZ </t>
  </si>
  <si>
    <t xml:space="preserve">5G1,00mm² YSLYCY-JZ </t>
  </si>
  <si>
    <t xml:space="preserve">7G0,75mm² YSLYCY-JZ </t>
  </si>
  <si>
    <t>PALLET 5</t>
  </si>
  <si>
    <t xml:space="preserve">12G0,50mm² NYSLYÖ-JZ </t>
  </si>
  <si>
    <t xml:space="preserve">4G2,50mm² NYSLYÖ-JZ </t>
  </si>
  <si>
    <t xml:space="preserve">5G1,50mm² YSLYCY-JZ </t>
  </si>
  <si>
    <t>PALLET 6</t>
  </si>
  <si>
    <t xml:space="preserve">2X0,22mm² MICROPHONE CABLE </t>
  </si>
  <si>
    <t xml:space="preserve">2x0,50mm² YSLYCY-OZ </t>
  </si>
  <si>
    <t xml:space="preserve">2x0,75mm² YSLYCY-OZ </t>
  </si>
  <si>
    <t xml:space="preserve">2x1,50mm² YSLYCY-OZ </t>
  </si>
  <si>
    <t>2x2,50mm² SPEAKER CABLE</t>
  </si>
  <si>
    <t xml:space="preserve">3G0,75mm² YSLYCY-JZ </t>
  </si>
  <si>
    <t xml:space="preserve">3G0,75mm² YSLY-JZ </t>
  </si>
  <si>
    <t xml:space="preserve">4G0,50mm² YSLYCY-JZ </t>
  </si>
  <si>
    <t xml:space="preserve">4G0,75mm² YSLY-JZ </t>
  </si>
  <si>
    <t xml:space="preserve">4G1,50mm² YSLY-JZ </t>
  </si>
  <si>
    <t xml:space="preserve">5G0,50mm² YSLY-JZ </t>
  </si>
  <si>
    <t xml:space="preserve">5G0,75mm² YSLY-JZ </t>
  </si>
  <si>
    <t xml:space="preserve">7G1,00mm² YSLY-JZ </t>
  </si>
  <si>
    <t>PALLET 7</t>
  </si>
  <si>
    <t xml:space="preserve">дистрибьютерского центра TRIO KABLO в Москве: sales@triokablo.ru  +7-495-14-00-123, расчет </t>
  </si>
  <si>
    <t>будет предоставлен по первому запросу</t>
  </si>
  <si>
    <t>https://triokablo.ru</t>
  </si>
  <si>
    <t>+7 922 12 904 12</t>
  </si>
  <si>
    <t>Москва, Проспект Мира, 119, с.619,помещение 2.</t>
  </si>
  <si>
    <t xml:space="preserve">sales@triokablo.ru </t>
  </si>
  <si>
    <t>Mt. Количество</t>
  </si>
  <si>
    <t>GROSS, Вес</t>
  </si>
  <si>
    <t>NET, нетто</t>
  </si>
  <si>
    <t>Выкуплен, счет 601</t>
  </si>
  <si>
    <t>3x0,75mm² YSLY-JZ</t>
  </si>
  <si>
    <t>4x1,50mm² YSLY-JZ</t>
  </si>
  <si>
    <t>CAT-5e U/UTP 24 AWG LSOH</t>
  </si>
  <si>
    <t>CAT-6 SF/UTP 23 AWG LSOH</t>
  </si>
  <si>
    <t>CAT-6 F/UTP 23 AWG LSOH</t>
  </si>
  <si>
    <t>1x0,50mm² NYAF CABLE</t>
  </si>
  <si>
    <t>1X16,00mm² NYAF</t>
  </si>
  <si>
    <t>СКЛАД</t>
  </si>
  <si>
    <t>2X4,00mm² SPEAKER CABLE HF</t>
  </si>
  <si>
    <t>2X1,50mm² SPEAKER CABLE HF</t>
  </si>
  <si>
    <t>2x2,50mm² SPEAKER CABLE HF</t>
  </si>
  <si>
    <t>2X0,34mm² LI2Y(St)CY MİCROPHONE CABLE</t>
  </si>
  <si>
    <t>Резерв, счет 690</t>
  </si>
  <si>
    <t>Резерв, 200 метров катушка счет 690</t>
  </si>
  <si>
    <t>Резерв, 300 метров катушка счет 690</t>
  </si>
  <si>
    <t>Выкуплен , счет 725</t>
  </si>
  <si>
    <t xml:space="preserve">Если интересующих кабелей нет в списке, просим обращаться по контактам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</si>
</sst>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T_L_-;\-* #,##0\ _T_L_-;_-* &quot;-&quot;\ _T_L_-;_-@_-"/>
    <numFmt numFmtId="165" formatCode="_-* #,##0.00\ _T_L_-;\-* #,##0.00\ _T_L_-;_-* &quot;-&quot;??\ _T_L_-;_-@_-"/>
    <numFmt numFmtId="166" formatCode="dd/mm/yyyy;@"/>
    <numFmt numFmtId="167" formatCode="dd\.mm\.yyyy"/>
  </numFmts>
  <fonts count="3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b/>
      <sz val="14"/>
      <color indexed="8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sz val="10"/>
      <name val="Arial Tur"/>
      <charset val="162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indexed="8"/>
      <name val="Calibri"/>
      <family val="2"/>
      <charset val="162"/>
      <scheme val="minor"/>
    </font>
    <font>
      <sz val="8"/>
      <color indexed="8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Verdana"/>
      <family val="2"/>
      <charset val="204"/>
    </font>
    <font>
      <sz val="11"/>
      <color rgb="FF000000"/>
      <name val="Verdana"/>
      <family val="2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162"/>
      <scheme val="minor"/>
    </font>
    <font>
      <u/>
      <sz val="11"/>
      <color theme="10"/>
      <name val="Verdana"/>
      <family val="2"/>
      <charset val="204"/>
    </font>
    <font>
      <sz val="12"/>
      <color theme="1"/>
      <name val="Verdana"/>
      <family val="2"/>
      <charset val="204"/>
    </font>
    <font>
      <b/>
      <sz val="11"/>
      <color rgb="FF000000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Verdana"/>
      <family val="2"/>
      <charset val="204"/>
    </font>
    <font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70">
    <xf numFmtId="0" fontId="0" fillId="0" borderId="0" xfId="0"/>
    <xf numFmtId="0" fontId="5" fillId="0" borderId="0" xfId="0" applyFont="1"/>
    <xf numFmtId="14" fontId="5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3" fillId="0" borderId="2" xfId="1" applyFont="1" applyFill="1" applyBorder="1" applyAlignment="1">
      <alignment horizontal="center"/>
    </xf>
    <xf numFmtId="165" fontId="3" fillId="0" borderId="3" xfId="1" applyFont="1" applyFill="1" applyBorder="1" applyAlignment="1">
      <alignment horizontal="center"/>
    </xf>
    <xf numFmtId="165" fontId="3" fillId="0" borderId="4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3" fillId="0" borderId="0" xfId="0" applyNumberFormat="1" applyFont="1"/>
    <xf numFmtId="2" fontId="5" fillId="0" borderId="0" xfId="0" applyNumberFormat="1" applyFont="1"/>
    <xf numFmtId="2" fontId="6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vertical="center"/>
    </xf>
    <xf numFmtId="2" fontId="6" fillId="0" borderId="1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1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 wrapText="1" readingOrder="1"/>
    </xf>
    <xf numFmtId="167" fontId="15" fillId="0" borderId="0" xfId="0" applyNumberFormat="1" applyFont="1" applyAlignment="1">
      <alignment vertical="center" wrapText="1" readingOrder="1"/>
    </xf>
    <xf numFmtId="0" fontId="16" fillId="0" borderId="0" xfId="0" applyFont="1"/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8" fillId="0" borderId="0" xfId="6" applyFont="1"/>
    <xf numFmtId="0" fontId="19" fillId="0" borderId="0" xfId="0" applyFont="1"/>
    <xf numFmtId="0" fontId="15" fillId="0" borderId="0" xfId="0" applyFont="1"/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0" fillId="0" borderId="0" xfId="0" applyFont="1" applyAlignment="1">
      <alignment vertical="center" wrapText="1" readingOrder="1"/>
    </xf>
    <xf numFmtId="0" fontId="21" fillId="0" borderId="0" xfId="0" applyFont="1"/>
    <xf numFmtId="0" fontId="21" fillId="0" borderId="0" xfId="0" applyFont="1" applyAlignment="1">
      <alignment wrapText="1"/>
    </xf>
    <xf numFmtId="0" fontId="22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4" fontId="24" fillId="0" borderId="0" xfId="0" applyNumberFormat="1" applyFont="1" applyAlignment="1">
      <alignment horizontal="center"/>
    </xf>
    <xf numFmtId="14" fontId="25" fillId="0" borderId="0" xfId="0" applyNumberFormat="1" applyFont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5" fillId="0" borderId="0" xfId="0" applyFont="1"/>
    <xf numFmtId="0" fontId="24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24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vertical="center"/>
    </xf>
    <xf numFmtId="2" fontId="3" fillId="0" borderId="5" xfId="0" applyNumberFormat="1" applyFont="1" applyBorder="1" applyAlignment="1">
      <alignment vertical="center"/>
    </xf>
    <xf numFmtId="2" fontId="3" fillId="2" borderId="14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7" fillId="2" borderId="0" xfId="0" applyFont="1" applyFill="1"/>
    <xf numFmtId="2" fontId="6" fillId="0" borderId="0" xfId="0" applyNumberFormat="1" applyFont="1" applyAlignment="1">
      <alignment horizontal="center" vertical="center" wrapText="1"/>
    </xf>
    <xf numFmtId="165" fontId="6" fillId="0" borderId="0" xfId="1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3" fillId="0" borderId="0" xfId="1" applyFont="1" applyFill="1" applyBorder="1" applyAlignment="1">
      <alignment horizontal="center"/>
    </xf>
    <xf numFmtId="0" fontId="24" fillId="0" borderId="13" xfId="0" applyFont="1" applyBorder="1" applyAlignment="1">
      <alignment horizontal="center" vertical="center"/>
    </xf>
    <xf numFmtId="165" fontId="3" fillId="0" borderId="10" xfId="1" applyFont="1" applyFill="1" applyBorder="1" applyAlignment="1">
      <alignment horizontal="center"/>
    </xf>
    <xf numFmtId="165" fontId="3" fillId="0" borderId="9" xfId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49" fontId="28" fillId="2" borderId="0" xfId="0" applyNumberFormat="1" applyFont="1" applyFill="1" applyAlignment="1">
      <alignment horizontal="center" vertical="top" wrapText="1" readingOrder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5" fontId="3" fillId="0" borderId="11" xfId="1" applyFont="1" applyFill="1" applyBorder="1" applyAlignment="1">
      <alignment horizontal="center"/>
    </xf>
    <xf numFmtId="165" fontId="3" fillId="0" borderId="12" xfId="1" applyFont="1" applyFill="1" applyBorder="1" applyAlignment="1">
      <alignment horizontal="center"/>
    </xf>
    <xf numFmtId="165" fontId="3" fillId="0" borderId="13" xfId="1" applyFont="1" applyFill="1" applyBorder="1" applyAlignment="1">
      <alignment horizontal="center"/>
    </xf>
    <xf numFmtId="166" fontId="3" fillId="0" borderId="0" xfId="0" applyNumberFormat="1" applyFont="1" applyAlignment="1">
      <alignment horizontal="left"/>
    </xf>
    <xf numFmtId="14" fontId="3" fillId="0" borderId="0" xfId="0" quotePrefix="1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65" fontId="6" fillId="0" borderId="6" xfId="1" applyFont="1" applyFill="1" applyBorder="1" applyAlignment="1">
      <alignment horizontal="center" vertical="center"/>
    </xf>
    <xf numFmtId="165" fontId="6" fillId="0" borderId="7" xfId="1" applyFont="1" applyFill="1" applyBorder="1" applyAlignment="1">
      <alignment horizontal="center" vertical="center"/>
    </xf>
    <xf numFmtId="165" fontId="6" fillId="0" borderId="8" xfId="1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49" fontId="28" fillId="3" borderId="0" xfId="0" applyNumberFormat="1" applyFont="1" applyFill="1" applyAlignment="1">
      <alignment horizontal="center" vertical="top" wrapText="1" readingOrder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7">
    <cellStyle name="Binlik Ayracı [0] 2" xfId="3" xr:uid="{00000000-0005-0000-0000-000000000000}"/>
    <cellStyle name="Normal 2" xfId="4" xr:uid="{00000000-0005-0000-0000-000002000000}"/>
    <cellStyle name="Normal 3" xfId="2" xr:uid="{00000000-0005-0000-0000-000003000000}"/>
    <cellStyle name="Virgül 2" xfId="5" xr:uid="{00000000-0005-0000-0000-000005000000}"/>
    <cellStyle name="Гиперссылка" xfId="6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s@triokablo.ru" TargetMode="External"/><Relationship Id="rId1" Type="http://schemas.openxmlformats.org/officeDocument/2006/relationships/hyperlink" Target="https://triokabl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37"/>
  <sheetViews>
    <sheetView tabSelected="1" zoomScale="110" zoomScaleNormal="110" workbookViewId="0">
      <selection activeCell="M233" sqref="M233"/>
    </sheetView>
  </sheetViews>
  <sheetFormatPr defaultRowHeight="12.75" x14ac:dyDescent="0.2"/>
  <cols>
    <col min="1" max="1" width="4" style="1" customWidth="1"/>
    <col min="2" max="2" width="11.85546875" style="1" customWidth="1"/>
    <col min="3" max="3" width="28.85546875" style="1" customWidth="1"/>
    <col min="4" max="4" width="15" style="28" customWidth="1"/>
    <col min="5" max="5" width="5.85546875" style="24" customWidth="1"/>
    <col min="6" max="6" width="3.5703125" style="1" customWidth="1"/>
    <col min="7" max="7" width="6.140625" style="79" customWidth="1"/>
    <col min="8" max="8" width="6.42578125" style="24" customWidth="1"/>
    <col min="9" max="9" width="3.28515625" style="24" customWidth="1"/>
    <col min="10" max="10" width="9.42578125" style="24" customWidth="1"/>
    <col min="11" max="11" width="6.42578125" style="24" customWidth="1"/>
    <col min="12" max="12" width="3" style="24" customWidth="1"/>
    <col min="13" max="13" width="9.5703125" style="24" customWidth="1"/>
    <col min="14" max="14" width="4.28515625" style="1" hidden="1" customWidth="1"/>
    <col min="15" max="15" width="2" style="1" hidden="1" customWidth="1"/>
    <col min="16" max="16" width="4.42578125" style="1" hidden="1" customWidth="1"/>
    <col min="17" max="17" width="2" style="1" hidden="1" customWidth="1"/>
    <col min="18" max="18" width="5.28515625" style="1" hidden="1" customWidth="1"/>
    <col min="19" max="19" width="14.5703125" style="42" customWidth="1"/>
    <col min="20" max="20" width="11.7109375" style="1" customWidth="1"/>
    <col min="21" max="21" width="9.140625" style="24"/>
    <col min="22" max="22" width="9.140625" style="1"/>
    <col min="23" max="23" width="10.42578125" style="1" bestFit="1" customWidth="1"/>
    <col min="24" max="255" width="9.140625" style="1"/>
    <col min="256" max="256" width="11.28515625" style="1" customWidth="1"/>
    <col min="257" max="257" width="4" style="1" customWidth="1"/>
    <col min="258" max="258" width="14" style="1" customWidth="1"/>
    <col min="259" max="259" width="15.42578125" style="1" customWidth="1"/>
    <col min="260" max="260" width="13.42578125" style="1" customWidth="1"/>
    <col min="261" max="261" width="6" style="1" customWidth="1"/>
    <col min="262" max="262" width="2" style="1" customWidth="1"/>
    <col min="263" max="263" width="5.140625" style="1" customWidth="1"/>
    <col min="264" max="264" width="6.42578125" style="1" customWidth="1"/>
    <col min="265" max="265" width="2" style="1" customWidth="1"/>
    <col min="266" max="266" width="6" style="1" customWidth="1"/>
    <col min="267" max="267" width="6.42578125" style="1" customWidth="1"/>
    <col min="268" max="268" width="2" style="1" customWidth="1"/>
    <col min="269" max="269" width="6" style="1" customWidth="1"/>
    <col min="270" max="270" width="4.28515625" style="1" customWidth="1"/>
    <col min="271" max="271" width="2" style="1" customWidth="1"/>
    <col min="272" max="272" width="4.42578125" style="1" customWidth="1"/>
    <col min="273" max="273" width="2" style="1" customWidth="1"/>
    <col min="274" max="274" width="4.28515625" style="1" customWidth="1"/>
    <col min="275" max="511" width="9.140625" style="1"/>
    <col min="512" max="512" width="11.28515625" style="1" customWidth="1"/>
    <col min="513" max="513" width="4" style="1" customWidth="1"/>
    <col min="514" max="514" width="14" style="1" customWidth="1"/>
    <col min="515" max="515" width="15.42578125" style="1" customWidth="1"/>
    <col min="516" max="516" width="13.42578125" style="1" customWidth="1"/>
    <col min="517" max="517" width="6" style="1" customWidth="1"/>
    <col min="518" max="518" width="2" style="1" customWidth="1"/>
    <col min="519" max="519" width="5.140625" style="1" customWidth="1"/>
    <col min="520" max="520" width="6.42578125" style="1" customWidth="1"/>
    <col min="521" max="521" width="2" style="1" customWidth="1"/>
    <col min="522" max="522" width="6" style="1" customWidth="1"/>
    <col min="523" max="523" width="6.42578125" style="1" customWidth="1"/>
    <col min="524" max="524" width="2" style="1" customWidth="1"/>
    <col min="525" max="525" width="6" style="1" customWidth="1"/>
    <col min="526" max="526" width="4.28515625" style="1" customWidth="1"/>
    <col min="527" max="527" width="2" style="1" customWidth="1"/>
    <col min="528" max="528" width="4.42578125" style="1" customWidth="1"/>
    <col min="529" max="529" width="2" style="1" customWidth="1"/>
    <col min="530" max="530" width="4.28515625" style="1" customWidth="1"/>
    <col min="531" max="767" width="9.140625" style="1"/>
    <col min="768" max="768" width="11.28515625" style="1" customWidth="1"/>
    <col min="769" max="769" width="4" style="1" customWidth="1"/>
    <col min="770" max="770" width="14" style="1" customWidth="1"/>
    <col min="771" max="771" width="15.42578125" style="1" customWidth="1"/>
    <col min="772" max="772" width="13.42578125" style="1" customWidth="1"/>
    <col min="773" max="773" width="6" style="1" customWidth="1"/>
    <col min="774" max="774" width="2" style="1" customWidth="1"/>
    <col min="775" max="775" width="5.140625" style="1" customWidth="1"/>
    <col min="776" max="776" width="6.42578125" style="1" customWidth="1"/>
    <col min="777" max="777" width="2" style="1" customWidth="1"/>
    <col min="778" max="778" width="6" style="1" customWidth="1"/>
    <col min="779" max="779" width="6.42578125" style="1" customWidth="1"/>
    <col min="780" max="780" width="2" style="1" customWidth="1"/>
    <col min="781" max="781" width="6" style="1" customWidth="1"/>
    <col min="782" max="782" width="4.28515625" style="1" customWidth="1"/>
    <col min="783" max="783" width="2" style="1" customWidth="1"/>
    <col min="784" max="784" width="4.42578125" style="1" customWidth="1"/>
    <col min="785" max="785" width="2" style="1" customWidth="1"/>
    <col min="786" max="786" width="4.28515625" style="1" customWidth="1"/>
    <col min="787" max="1023" width="9.140625" style="1"/>
    <col min="1024" max="1024" width="11.28515625" style="1" customWidth="1"/>
    <col min="1025" max="1025" width="4" style="1" customWidth="1"/>
    <col min="1026" max="1026" width="14" style="1" customWidth="1"/>
    <col min="1027" max="1027" width="15.42578125" style="1" customWidth="1"/>
    <col min="1028" max="1028" width="13.42578125" style="1" customWidth="1"/>
    <col min="1029" max="1029" width="6" style="1" customWidth="1"/>
    <col min="1030" max="1030" width="2" style="1" customWidth="1"/>
    <col min="1031" max="1031" width="5.140625" style="1" customWidth="1"/>
    <col min="1032" max="1032" width="6.42578125" style="1" customWidth="1"/>
    <col min="1033" max="1033" width="2" style="1" customWidth="1"/>
    <col min="1034" max="1034" width="6" style="1" customWidth="1"/>
    <col min="1035" max="1035" width="6.42578125" style="1" customWidth="1"/>
    <col min="1036" max="1036" width="2" style="1" customWidth="1"/>
    <col min="1037" max="1037" width="6" style="1" customWidth="1"/>
    <col min="1038" max="1038" width="4.28515625" style="1" customWidth="1"/>
    <col min="1039" max="1039" width="2" style="1" customWidth="1"/>
    <col min="1040" max="1040" width="4.42578125" style="1" customWidth="1"/>
    <col min="1041" max="1041" width="2" style="1" customWidth="1"/>
    <col min="1042" max="1042" width="4.28515625" style="1" customWidth="1"/>
    <col min="1043" max="1279" width="9.140625" style="1"/>
    <col min="1280" max="1280" width="11.28515625" style="1" customWidth="1"/>
    <col min="1281" max="1281" width="4" style="1" customWidth="1"/>
    <col min="1282" max="1282" width="14" style="1" customWidth="1"/>
    <col min="1283" max="1283" width="15.42578125" style="1" customWidth="1"/>
    <col min="1284" max="1284" width="13.42578125" style="1" customWidth="1"/>
    <col min="1285" max="1285" width="6" style="1" customWidth="1"/>
    <col min="1286" max="1286" width="2" style="1" customWidth="1"/>
    <col min="1287" max="1287" width="5.140625" style="1" customWidth="1"/>
    <col min="1288" max="1288" width="6.42578125" style="1" customWidth="1"/>
    <col min="1289" max="1289" width="2" style="1" customWidth="1"/>
    <col min="1290" max="1290" width="6" style="1" customWidth="1"/>
    <col min="1291" max="1291" width="6.42578125" style="1" customWidth="1"/>
    <col min="1292" max="1292" width="2" style="1" customWidth="1"/>
    <col min="1293" max="1293" width="6" style="1" customWidth="1"/>
    <col min="1294" max="1294" width="4.28515625" style="1" customWidth="1"/>
    <col min="1295" max="1295" width="2" style="1" customWidth="1"/>
    <col min="1296" max="1296" width="4.42578125" style="1" customWidth="1"/>
    <col min="1297" max="1297" width="2" style="1" customWidth="1"/>
    <col min="1298" max="1298" width="4.28515625" style="1" customWidth="1"/>
    <col min="1299" max="1535" width="9.140625" style="1"/>
    <col min="1536" max="1536" width="11.28515625" style="1" customWidth="1"/>
    <col min="1537" max="1537" width="4" style="1" customWidth="1"/>
    <col min="1538" max="1538" width="14" style="1" customWidth="1"/>
    <col min="1539" max="1539" width="15.42578125" style="1" customWidth="1"/>
    <col min="1540" max="1540" width="13.42578125" style="1" customWidth="1"/>
    <col min="1541" max="1541" width="6" style="1" customWidth="1"/>
    <col min="1542" max="1542" width="2" style="1" customWidth="1"/>
    <col min="1543" max="1543" width="5.140625" style="1" customWidth="1"/>
    <col min="1544" max="1544" width="6.42578125" style="1" customWidth="1"/>
    <col min="1545" max="1545" width="2" style="1" customWidth="1"/>
    <col min="1546" max="1546" width="6" style="1" customWidth="1"/>
    <col min="1547" max="1547" width="6.42578125" style="1" customWidth="1"/>
    <col min="1548" max="1548" width="2" style="1" customWidth="1"/>
    <col min="1549" max="1549" width="6" style="1" customWidth="1"/>
    <col min="1550" max="1550" width="4.28515625" style="1" customWidth="1"/>
    <col min="1551" max="1551" width="2" style="1" customWidth="1"/>
    <col min="1552" max="1552" width="4.42578125" style="1" customWidth="1"/>
    <col min="1553" max="1553" width="2" style="1" customWidth="1"/>
    <col min="1554" max="1554" width="4.28515625" style="1" customWidth="1"/>
    <col min="1555" max="1791" width="9.140625" style="1"/>
    <col min="1792" max="1792" width="11.28515625" style="1" customWidth="1"/>
    <col min="1793" max="1793" width="4" style="1" customWidth="1"/>
    <col min="1794" max="1794" width="14" style="1" customWidth="1"/>
    <col min="1795" max="1795" width="15.42578125" style="1" customWidth="1"/>
    <col min="1796" max="1796" width="13.42578125" style="1" customWidth="1"/>
    <col min="1797" max="1797" width="6" style="1" customWidth="1"/>
    <col min="1798" max="1798" width="2" style="1" customWidth="1"/>
    <col min="1799" max="1799" width="5.140625" style="1" customWidth="1"/>
    <col min="1800" max="1800" width="6.42578125" style="1" customWidth="1"/>
    <col min="1801" max="1801" width="2" style="1" customWidth="1"/>
    <col min="1802" max="1802" width="6" style="1" customWidth="1"/>
    <col min="1803" max="1803" width="6.42578125" style="1" customWidth="1"/>
    <col min="1804" max="1804" width="2" style="1" customWidth="1"/>
    <col min="1805" max="1805" width="6" style="1" customWidth="1"/>
    <col min="1806" max="1806" width="4.28515625" style="1" customWidth="1"/>
    <col min="1807" max="1807" width="2" style="1" customWidth="1"/>
    <col min="1808" max="1808" width="4.42578125" style="1" customWidth="1"/>
    <col min="1809" max="1809" width="2" style="1" customWidth="1"/>
    <col min="1810" max="1810" width="4.28515625" style="1" customWidth="1"/>
    <col min="1811" max="2047" width="9.140625" style="1"/>
    <col min="2048" max="2048" width="11.28515625" style="1" customWidth="1"/>
    <col min="2049" max="2049" width="4" style="1" customWidth="1"/>
    <col min="2050" max="2050" width="14" style="1" customWidth="1"/>
    <col min="2051" max="2051" width="15.42578125" style="1" customWidth="1"/>
    <col min="2052" max="2052" width="13.42578125" style="1" customWidth="1"/>
    <col min="2053" max="2053" width="6" style="1" customWidth="1"/>
    <col min="2054" max="2054" width="2" style="1" customWidth="1"/>
    <col min="2055" max="2055" width="5.140625" style="1" customWidth="1"/>
    <col min="2056" max="2056" width="6.42578125" style="1" customWidth="1"/>
    <col min="2057" max="2057" width="2" style="1" customWidth="1"/>
    <col min="2058" max="2058" width="6" style="1" customWidth="1"/>
    <col min="2059" max="2059" width="6.42578125" style="1" customWidth="1"/>
    <col min="2060" max="2060" width="2" style="1" customWidth="1"/>
    <col min="2061" max="2061" width="6" style="1" customWidth="1"/>
    <col min="2062" max="2062" width="4.28515625" style="1" customWidth="1"/>
    <col min="2063" max="2063" width="2" style="1" customWidth="1"/>
    <col min="2064" max="2064" width="4.42578125" style="1" customWidth="1"/>
    <col min="2065" max="2065" width="2" style="1" customWidth="1"/>
    <col min="2066" max="2066" width="4.28515625" style="1" customWidth="1"/>
    <col min="2067" max="2303" width="9.140625" style="1"/>
    <col min="2304" max="2304" width="11.28515625" style="1" customWidth="1"/>
    <col min="2305" max="2305" width="4" style="1" customWidth="1"/>
    <col min="2306" max="2306" width="14" style="1" customWidth="1"/>
    <col min="2307" max="2307" width="15.42578125" style="1" customWidth="1"/>
    <col min="2308" max="2308" width="13.42578125" style="1" customWidth="1"/>
    <col min="2309" max="2309" width="6" style="1" customWidth="1"/>
    <col min="2310" max="2310" width="2" style="1" customWidth="1"/>
    <col min="2311" max="2311" width="5.140625" style="1" customWidth="1"/>
    <col min="2312" max="2312" width="6.42578125" style="1" customWidth="1"/>
    <col min="2313" max="2313" width="2" style="1" customWidth="1"/>
    <col min="2314" max="2314" width="6" style="1" customWidth="1"/>
    <col min="2315" max="2315" width="6.42578125" style="1" customWidth="1"/>
    <col min="2316" max="2316" width="2" style="1" customWidth="1"/>
    <col min="2317" max="2317" width="6" style="1" customWidth="1"/>
    <col min="2318" max="2318" width="4.28515625" style="1" customWidth="1"/>
    <col min="2319" max="2319" width="2" style="1" customWidth="1"/>
    <col min="2320" max="2320" width="4.42578125" style="1" customWidth="1"/>
    <col min="2321" max="2321" width="2" style="1" customWidth="1"/>
    <col min="2322" max="2322" width="4.28515625" style="1" customWidth="1"/>
    <col min="2323" max="2559" width="9.140625" style="1"/>
    <col min="2560" max="2560" width="11.28515625" style="1" customWidth="1"/>
    <col min="2561" max="2561" width="4" style="1" customWidth="1"/>
    <col min="2562" max="2562" width="14" style="1" customWidth="1"/>
    <col min="2563" max="2563" width="15.42578125" style="1" customWidth="1"/>
    <col min="2564" max="2564" width="13.42578125" style="1" customWidth="1"/>
    <col min="2565" max="2565" width="6" style="1" customWidth="1"/>
    <col min="2566" max="2566" width="2" style="1" customWidth="1"/>
    <col min="2567" max="2567" width="5.140625" style="1" customWidth="1"/>
    <col min="2568" max="2568" width="6.42578125" style="1" customWidth="1"/>
    <col min="2569" max="2569" width="2" style="1" customWidth="1"/>
    <col min="2570" max="2570" width="6" style="1" customWidth="1"/>
    <col min="2571" max="2571" width="6.42578125" style="1" customWidth="1"/>
    <col min="2572" max="2572" width="2" style="1" customWidth="1"/>
    <col min="2573" max="2573" width="6" style="1" customWidth="1"/>
    <col min="2574" max="2574" width="4.28515625" style="1" customWidth="1"/>
    <col min="2575" max="2575" width="2" style="1" customWidth="1"/>
    <col min="2576" max="2576" width="4.42578125" style="1" customWidth="1"/>
    <col min="2577" max="2577" width="2" style="1" customWidth="1"/>
    <col min="2578" max="2578" width="4.28515625" style="1" customWidth="1"/>
    <col min="2579" max="2815" width="9.140625" style="1"/>
    <col min="2816" max="2816" width="11.28515625" style="1" customWidth="1"/>
    <col min="2817" max="2817" width="4" style="1" customWidth="1"/>
    <col min="2818" max="2818" width="14" style="1" customWidth="1"/>
    <col min="2819" max="2819" width="15.42578125" style="1" customWidth="1"/>
    <col min="2820" max="2820" width="13.42578125" style="1" customWidth="1"/>
    <col min="2821" max="2821" width="6" style="1" customWidth="1"/>
    <col min="2822" max="2822" width="2" style="1" customWidth="1"/>
    <col min="2823" max="2823" width="5.140625" style="1" customWidth="1"/>
    <col min="2824" max="2824" width="6.42578125" style="1" customWidth="1"/>
    <col min="2825" max="2825" width="2" style="1" customWidth="1"/>
    <col min="2826" max="2826" width="6" style="1" customWidth="1"/>
    <col min="2827" max="2827" width="6.42578125" style="1" customWidth="1"/>
    <col min="2828" max="2828" width="2" style="1" customWidth="1"/>
    <col min="2829" max="2829" width="6" style="1" customWidth="1"/>
    <col min="2830" max="2830" width="4.28515625" style="1" customWidth="1"/>
    <col min="2831" max="2831" width="2" style="1" customWidth="1"/>
    <col min="2832" max="2832" width="4.42578125" style="1" customWidth="1"/>
    <col min="2833" max="2833" width="2" style="1" customWidth="1"/>
    <col min="2834" max="2834" width="4.28515625" style="1" customWidth="1"/>
    <col min="2835" max="3071" width="9.140625" style="1"/>
    <col min="3072" max="3072" width="11.28515625" style="1" customWidth="1"/>
    <col min="3073" max="3073" width="4" style="1" customWidth="1"/>
    <col min="3074" max="3074" width="14" style="1" customWidth="1"/>
    <col min="3075" max="3075" width="15.42578125" style="1" customWidth="1"/>
    <col min="3076" max="3076" width="13.42578125" style="1" customWidth="1"/>
    <col min="3077" max="3077" width="6" style="1" customWidth="1"/>
    <col min="3078" max="3078" width="2" style="1" customWidth="1"/>
    <col min="3079" max="3079" width="5.140625" style="1" customWidth="1"/>
    <col min="3080" max="3080" width="6.42578125" style="1" customWidth="1"/>
    <col min="3081" max="3081" width="2" style="1" customWidth="1"/>
    <col min="3082" max="3082" width="6" style="1" customWidth="1"/>
    <col min="3083" max="3083" width="6.42578125" style="1" customWidth="1"/>
    <col min="3084" max="3084" width="2" style="1" customWidth="1"/>
    <col min="3085" max="3085" width="6" style="1" customWidth="1"/>
    <col min="3086" max="3086" width="4.28515625" style="1" customWidth="1"/>
    <col min="3087" max="3087" width="2" style="1" customWidth="1"/>
    <col min="3088" max="3088" width="4.42578125" style="1" customWidth="1"/>
    <col min="3089" max="3089" width="2" style="1" customWidth="1"/>
    <col min="3090" max="3090" width="4.28515625" style="1" customWidth="1"/>
    <col min="3091" max="3327" width="9.140625" style="1"/>
    <col min="3328" max="3328" width="11.28515625" style="1" customWidth="1"/>
    <col min="3329" max="3329" width="4" style="1" customWidth="1"/>
    <col min="3330" max="3330" width="14" style="1" customWidth="1"/>
    <col min="3331" max="3331" width="15.42578125" style="1" customWidth="1"/>
    <col min="3332" max="3332" width="13.42578125" style="1" customWidth="1"/>
    <col min="3333" max="3333" width="6" style="1" customWidth="1"/>
    <col min="3334" max="3334" width="2" style="1" customWidth="1"/>
    <col min="3335" max="3335" width="5.140625" style="1" customWidth="1"/>
    <col min="3336" max="3336" width="6.42578125" style="1" customWidth="1"/>
    <col min="3337" max="3337" width="2" style="1" customWidth="1"/>
    <col min="3338" max="3338" width="6" style="1" customWidth="1"/>
    <col min="3339" max="3339" width="6.42578125" style="1" customWidth="1"/>
    <col min="3340" max="3340" width="2" style="1" customWidth="1"/>
    <col min="3341" max="3341" width="6" style="1" customWidth="1"/>
    <col min="3342" max="3342" width="4.28515625" style="1" customWidth="1"/>
    <col min="3343" max="3343" width="2" style="1" customWidth="1"/>
    <col min="3344" max="3344" width="4.42578125" style="1" customWidth="1"/>
    <col min="3345" max="3345" width="2" style="1" customWidth="1"/>
    <col min="3346" max="3346" width="4.28515625" style="1" customWidth="1"/>
    <col min="3347" max="3583" width="9.140625" style="1"/>
    <col min="3584" max="3584" width="11.28515625" style="1" customWidth="1"/>
    <col min="3585" max="3585" width="4" style="1" customWidth="1"/>
    <col min="3586" max="3586" width="14" style="1" customWidth="1"/>
    <col min="3587" max="3587" width="15.42578125" style="1" customWidth="1"/>
    <col min="3588" max="3588" width="13.42578125" style="1" customWidth="1"/>
    <col min="3589" max="3589" width="6" style="1" customWidth="1"/>
    <col min="3590" max="3590" width="2" style="1" customWidth="1"/>
    <col min="3591" max="3591" width="5.140625" style="1" customWidth="1"/>
    <col min="3592" max="3592" width="6.42578125" style="1" customWidth="1"/>
    <col min="3593" max="3593" width="2" style="1" customWidth="1"/>
    <col min="3594" max="3594" width="6" style="1" customWidth="1"/>
    <col min="3595" max="3595" width="6.42578125" style="1" customWidth="1"/>
    <col min="3596" max="3596" width="2" style="1" customWidth="1"/>
    <col min="3597" max="3597" width="6" style="1" customWidth="1"/>
    <col min="3598" max="3598" width="4.28515625" style="1" customWidth="1"/>
    <col min="3599" max="3599" width="2" style="1" customWidth="1"/>
    <col min="3600" max="3600" width="4.42578125" style="1" customWidth="1"/>
    <col min="3601" max="3601" width="2" style="1" customWidth="1"/>
    <col min="3602" max="3602" width="4.28515625" style="1" customWidth="1"/>
    <col min="3603" max="3839" width="9.140625" style="1"/>
    <col min="3840" max="3840" width="11.28515625" style="1" customWidth="1"/>
    <col min="3841" max="3841" width="4" style="1" customWidth="1"/>
    <col min="3842" max="3842" width="14" style="1" customWidth="1"/>
    <col min="3843" max="3843" width="15.42578125" style="1" customWidth="1"/>
    <col min="3844" max="3844" width="13.42578125" style="1" customWidth="1"/>
    <col min="3845" max="3845" width="6" style="1" customWidth="1"/>
    <col min="3846" max="3846" width="2" style="1" customWidth="1"/>
    <col min="3847" max="3847" width="5.140625" style="1" customWidth="1"/>
    <col min="3848" max="3848" width="6.42578125" style="1" customWidth="1"/>
    <col min="3849" max="3849" width="2" style="1" customWidth="1"/>
    <col min="3850" max="3850" width="6" style="1" customWidth="1"/>
    <col min="3851" max="3851" width="6.42578125" style="1" customWidth="1"/>
    <col min="3852" max="3852" width="2" style="1" customWidth="1"/>
    <col min="3853" max="3853" width="6" style="1" customWidth="1"/>
    <col min="3854" max="3854" width="4.28515625" style="1" customWidth="1"/>
    <col min="3855" max="3855" width="2" style="1" customWidth="1"/>
    <col min="3856" max="3856" width="4.42578125" style="1" customWidth="1"/>
    <col min="3857" max="3857" width="2" style="1" customWidth="1"/>
    <col min="3858" max="3858" width="4.28515625" style="1" customWidth="1"/>
    <col min="3859" max="4095" width="9.140625" style="1"/>
    <col min="4096" max="4096" width="11.28515625" style="1" customWidth="1"/>
    <col min="4097" max="4097" width="4" style="1" customWidth="1"/>
    <col min="4098" max="4098" width="14" style="1" customWidth="1"/>
    <col min="4099" max="4099" width="15.42578125" style="1" customWidth="1"/>
    <col min="4100" max="4100" width="13.42578125" style="1" customWidth="1"/>
    <col min="4101" max="4101" width="6" style="1" customWidth="1"/>
    <col min="4102" max="4102" width="2" style="1" customWidth="1"/>
    <col min="4103" max="4103" width="5.140625" style="1" customWidth="1"/>
    <col min="4104" max="4104" width="6.42578125" style="1" customWidth="1"/>
    <col min="4105" max="4105" width="2" style="1" customWidth="1"/>
    <col min="4106" max="4106" width="6" style="1" customWidth="1"/>
    <col min="4107" max="4107" width="6.42578125" style="1" customWidth="1"/>
    <col min="4108" max="4108" width="2" style="1" customWidth="1"/>
    <col min="4109" max="4109" width="6" style="1" customWidth="1"/>
    <col min="4110" max="4110" width="4.28515625" style="1" customWidth="1"/>
    <col min="4111" max="4111" width="2" style="1" customWidth="1"/>
    <col min="4112" max="4112" width="4.42578125" style="1" customWidth="1"/>
    <col min="4113" max="4113" width="2" style="1" customWidth="1"/>
    <col min="4114" max="4114" width="4.28515625" style="1" customWidth="1"/>
    <col min="4115" max="4351" width="9.140625" style="1"/>
    <col min="4352" max="4352" width="11.28515625" style="1" customWidth="1"/>
    <col min="4353" max="4353" width="4" style="1" customWidth="1"/>
    <col min="4354" max="4354" width="14" style="1" customWidth="1"/>
    <col min="4355" max="4355" width="15.42578125" style="1" customWidth="1"/>
    <col min="4356" max="4356" width="13.42578125" style="1" customWidth="1"/>
    <col min="4357" max="4357" width="6" style="1" customWidth="1"/>
    <col min="4358" max="4358" width="2" style="1" customWidth="1"/>
    <col min="4359" max="4359" width="5.140625" style="1" customWidth="1"/>
    <col min="4360" max="4360" width="6.42578125" style="1" customWidth="1"/>
    <col min="4361" max="4361" width="2" style="1" customWidth="1"/>
    <col min="4362" max="4362" width="6" style="1" customWidth="1"/>
    <col min="4363" max="4363" width="6.42578125" style="1" customWidth="1"/>
    <col min="4364" max="4364" width="2" style="1" customWidth="1"/>
    <col min="4365" max="4365" width="6" style="1" customWidth="1"/>
    <col min="4366" max="4366" width="4.28515625" style="1" customWidth="1"/>
    <col min="4367" max="4367" width="2" style="1" customWidth="1"/>
    <col min="4368" max="4368" width="4.42578125" style="1" customWidth="1"/>
    <col min="4369" max="4369" width="2" style="1" customWidth="1"/>
    <col min="4370" max="4370" width="4.28515625" style="1" customWidth="1"/>
    <col min="4371" max="4607" width="9.140625" style="1"/>
    <col min="4608" max="4608" width="11.28515625" style="1" customWidth="1"/>
    <col min="4609" max="4609" width="4" style="1" customWidth="1"/>
    <col min="4610" max="4610" width="14" style="1" customWidth="1"/>
    <col min="4611" max="4611" width="15.42578125" style="1" customWidth="1"/>
    <col min="4612" max="4612" width="13.42578125" style="1" customWidth="1"/>
    <col min="4613" max="4613" width="6" style="1" customWidth="1"/>
    <col min="4614" max="4614" width="2" style="1" customWidth="1"/>
    <col min="4615" max="4615" width="5.140625" style="1" customWidth="1"/>
    <col min="4616" max="4616" width="6.42578125" style="1" customWidth="1"/>
    <col min="4617" max="4617" width="2" style="1" customWidth="1"/>
    <col min="4618" max="4618" width="6" style="1" customWidth="1"/>
    <col min="4619" max="4619" width="6.42578125" style="1" customWidth="1"/>
    <col min="4620" max="4620" width="2" style="1" customWidth="1"/>
    <col min="4621" max="4621" width="6" style="1" customWidth="1"/>
    <col min="4622" max="4622" width="4.28515625" style="1" customWidth="1"/>
    <col min="4623" max="4623" width="2" style="1" customWidth="1"/>
    <col min="4624" max="4624" width="4.42578125" style="1" customWidth="1"/>
    <col min="4625" max="4625" width="2" style="1" customWidth="1"/>
    <col min="4626" max="4626" width="4.28515625" style="1" customWidth="1"/>
    <col min="4627" max="4863" width="9.140625" style="1"/>
    <col min="4864" max="4864" width="11.28515625" style="1" customWidth="1"/>
    <col min="4865" max="4865" width="4" style="1" customWidth="1"/>
    <col min="4866" max="4866" width="14" style="1" customWidth="1"/>
    <col min="4867" max="4867" width="15.42578125" style="1" customWidth="1"/>
    <col min="4868" max="4868" width="13.42578125" style="1" customWidth="1"/>
    <col min="4869" max="4869" width="6" style="1" customWidth="1"/>
    <col min="4870" max="4870" width="2" style="1" customWidth="1"/>
    <col min="4871" max="4871" width="5.140625" style="1" customWidth="1"/>
    <col min="4872" max="4872" width="6.42578125" style="1" customWidth="1"/>
    <col min="4873" max="4873" width="2" style="1" customWidth="1"/>
    <col min="4874" max="4874" width="6" style="1" customWidth="1"/>
    <col min="4875" max="4875" width="6.42578125" style="1" customWidth="1"/>
    <col min="4876" max="4876" width="2" style="1" customWidth="1"/>
    <col min="4877" max="4877" width="6" style="1" customWidth="1"/>
    <col min="4878" max="4878" width="4.28515625" style="1" customWidth="1"/>
    <col min="4879" max="4879" width="2" style="1" customWidth="1"/>
    <col min="4880" max="4880" width="4.42578125" style="1" customWidth="1"/>
    <col min="4881" max="4881" width="2" style="1" customWidth="1"/>
    <col min="4882" max="4882" width="4.28515625" style="1" customWidth="1"/>
    <col min="4883" max="5119" width="9.140625" style="1"/>
    <col min="5120" max="5120" width="11.28515625" style="1" customWidth="1"/>
    <col min="5121" max="5121" width="4" style="1" customWidth="1"/>
    <col min="5122" max="5122" width="14" style="1" customWidth="1"/>
    <col min="5123" max="5123" width="15.42578125" style="1" customWidth="1"/>
    <col min="5124" max="5124" width="13.42578125" style="1" customWidth="1"/>
    <col min="5125" max="5125" width="6" style="1" customWidth="1"/>
    <col min="5126" max="5126" width="2" style="1" customWidth="1"/>
    <col min="5127" max="5127" width="5.140625" style="1" customWidth="1"/>
    <col min="5128" max="5128" width="6.42578125" style="1" customWidth="1"/>
    <col min="5129" max="5129" width="2" style="1" customWidth="1"/>
    <col min="5130" max="5130" width="6" style="1" customWidth="1"/>
    <col min="5131" max="5131" width="6.42578125" style="1" customWidth="1"/>
    <col min="5132" max="5132" width="2" style="1" customWidth="1"/>
    <col min="5133" max="5133" width="6" style="1" customWidth="1"/>
    <col min="5134" max="5134" width="4.28515625" style="1" customWidth="1"/>
    <col min="5135" max="5135" width="2" style="1" customWidth="1"/>
    <col min="5136" max="5136" width="4.42578125" style="1" customWidth="1"/>
    <col min="5137" max="5137" width="2" style="1" customWidth="1"/>
    <col min="5138" max="5138" width="4.28515625" style="1" customWidth="1"/>
    <col min="5139" max="5375" width="9.140625" style="1"/>
    <col min="5376" max="5376" width="11.28515625" style="1" customWidth="1"/>
    <col min="5377" max="5377" width="4" style="1" customWidth="1"/>
    <col min="5378" max="5378" width="14" style="1" customWidth="1"/>
    <col min="5379" max="5379" width="15.42578125" style="1" customWidth="1"/>
    <col min="5380" max="5380" width="13.42578125" style="1" customWidth="1"/>
    <col min="5381" max="5381" width="6" style="1" customWidth="1"/>
    <col min="5382" max="5382" width="2" style="1" customWidth="1"/>
    <col min="5383" max="5383" width="5.140625" style="1" customWidth="1"/>
    <col min="5384" max="5384" width="6.42578125" style="1" customWidth="1"/>
    <col min="5385" max="5385" width="2" style="1" customWidth="1"/>
    <col min="5386" max="5386" width="6" style="1" customWidth="1"/>
    <col min="5387" max="5387" width="6.42578125" style="1" customWidth="1"/>
    <col min="5388" max="5388" width="2" style="1" customWidth="1"/>
    <col min="5389" max="5389" width="6" style="1" customWidth="1"/>
    <col min="5390" max="5390" width="4.28515625" style="1" customWidth="1"/>
    <col min="5391" max="5391" width="2" style="1" customWidth="1"/>
    <col min="5392" max="5392" width="4.42578125" style="1" customWidth="1"/>
    <col min="5393" max="5393" width="2" style="1" customWidth="1"/>
    <col min="5394" max="5394" width="4.28515625" style="1" customWidth="1"/>
    <col min="5395" max="5631" width="9.140625" style="1"/>
    <col min="5632" max="5632" width="11.28515625" style="1" customWidth="1"/>
    <col min="5633" max="5633" width="4" style="1" customWidth="1"/>
    <col min="5634" max="5634" width="14" style="1" customWidth="1"/>
    <col min="5635" max="5635" width="15.42578125" style="1" customWidth="1"/>
    <col min="5636" max="5636" width="13.42578125" style="1" customWidth="1"/>
    <col min="5637" max="5637" width="6" style="1" customWidth="1"/>
    <col min="5638" max="5638" width="2" style="1" customWidth="1"/>
    <col min="5639" max="5639" width="5.140625" style="1" customWidth="1"/>
    <col min="5640" max="5640" width="6.42578125" style="1" customWidth="1"/>
    <col min="5641" max="5641" width="2" style="1" customWidth="1"/>
    <col min="5642" max="5642" width="6" style="1" customWidth="1"/>
    <col min="5643" max="5643" width="6.42578125" style="1" customWidth="1"/>
    <col min="5644" max="5644" width="2" style="1" customWidth="1"/>
    <col min="5645" max="5645" width="6" style="1" customWidth="1"/>
    <col min="5646" max="5646" width="4.28515625" style="1" customWidth="1"/>
    <col min="5647" max="5647" width="2" style="1" customWidth="1"/>
    <col min="5648" max="5648" width="4.42578125" style="1" customWidth="1"/>
    <col min="5649" max="5649" width="2" style="1" customWidth="1"/>
    <col min="5650" max="5650" width="4.28515625" style="1" customWidth="1"/>
    <col min="5651" max="5887" width="9.140625" style="1"/>
    <col min="5888" max="5888" width="11.28515625" style="1" customWidth="1"/>
    <col min="5889" max="5889" width="4" style="1" customWidth="1"/>
    <col min="5890" max="5890" width="14" style="1" customWidth="1"/>
    <col min="5891" max="5891" width="15.42578125" style="1" customWidth="1"/>
    <col min="5892" max="5892" width="13.42578125" style="1" customWidth="1"/>
    <col min="5893" max="5893" width="6" style="1" customWidth="1"/>
    <col min="5894" max="5894" width="2" style="1" customWidth="1"/>
    <col min="5895" max="5895" width="5.140625" style="1" customWidth="1"/>
    <col min="5896" max="5896" width="6.42578125" style="1" customWidth="1"/>
    <col min="5897" max="5897" width="2" style="1" customWidth="1"/>
    <col min="5898" max="5898" width="6" style="1" customWidth="1"/>
    <col min="5899" max="5899" width="6.42578125" style="1" customWidth="1"/>
    <col min="5900" max="5900" width="2" style="1" customWidth="1"/>
    <col min="5901" max="5901" width="6" style="1" customWidth="1"/>
    <col min="5902" max="5902" width="4.28515625" style="1" customWidth="1"/>
    <col min="5903" max="5903" width="2" style="1" customWidth="1"/>
    <col min="5904" max="5904" width="4.42578125" style="1" customWidth="1"/>
    <col min="5905" max="5905" width="2" style="1" customWidth="1"/>
    <col min="5906" max="5906" width="4.28515625" style="1" customWidth="1"/>
    <col min="5907" max="6143" width="9.140625" style="1"/>
    <col min="6144" max="6144" width="11.28515625" style="1" customWidth="1"/>
    <col min="6145" max="6145" width="4" style="1" customWidth="1"/>
    <col min="6146" max="6146" width="14" style="1" customWidth="1"/>
    <col min="6147" max="6147" width="15.42578125" style="1" customWidth="1"/>
    <col min="6148" max="6148" width="13.42578125" style="1" customWidth="1"/>
    <col min="6149" max="6149" width="6" style="1" customWidth="1"/>
    <col min="6150" max="6150" width="2" style="1" customWidth="1"/>
    <col min="6151" max="6151" width="5.140625" style="1" customWidth="1"/>
    <col min="6152" max="6152" width="6.42578125" style="1" customWidth="1"/>
    <col min="6153" max="6153" width="2" style="1" customWidth="1"/>
    <col min="6154" max="6154" width="6" style="1" customWidth="1"/>
    <col min="6155" max="6155" width="6.42578125" style="1" customWidth="1"/>
    <col min="6156" max="6156" width="2" style="1" customWidth="1"/>
    <col min="6157" max="6157" width="6" style="1" customWidth="1"/>
    <col min="6158" max="6158" width="4.28515625" style="1" customWidth="1"/>
    <col min="6159" max="6159" width="2" style="1" customWidth="1"/>
    <col min="6160" max="6160" width="4.42578125" style="1" customWidth="1"/>
    <col min="6161" max="6161" width="2" style="1" customWidth="1"/>
    <col min="6162" max="6162" width="4.28515625" style="1" customWidth="1"/>
    <col min="6163" max="6399" width="9.140625" style="1"/>
    <col min="6400" max="6400" width="11.28515625" style="1" customWidth="1"/>
    <col min="6401" max="6401" width="4" style="1" customWidth="1"/>
    <col min="6402" max="6402" width="14" style="1" customWidth="1"/>
    <col min="6403" max="6403" width="15.42578125" style="1" customWidth="1"/>
    <col min="6404" max="6404" width="13.42578125" style="1" customWidth="1"/>
    <col min="6405" max="6405" width="6" style="1" customWidth="1"/>
    <col min="6406" max="6406" width="2" style="1" customWidth="1"/>
    <col min="6407" max="6407" width="5.140625" style="1" customWidth="1"/>
    <col min="6408" max="6408" width="6.42578125" style="1" customWidth="1"/>
    <col min="6409" max="6409" width="2" style="1" customWidth="1"/>
    <col min="6410" max="6410" width="6" style="1" customWidth="1"/>
    <col min="6411" max="6411" width="6.42578125" style="1" customWidth="1"/>
    <col min="6412" max="6412" width="2" style="1" customWidth="1"/>
    <col min="6413" max="6413" width="6" style="1" customWidth="1"/>
    <col min="6414" max="6414" width="4.28515625" style="1" customWidth="1"/>
    <col min="6415" max="6415" width="2" style="1" customWidth="1"/>
    <col min="6416" max="6416" width="4.42578125" style="1" customWidth="1"/>
    <col min="6417" max="6417" width="2" style="1" customWidth="1"/>
    <col min="6418" max="6418" width="4.28515625" style="1" customWidth="1"/>
    <col min="6419" max="6655" width="9.140625" style="1"/>
    <col min="6656" max="6656" width="11.28515625" style="1" customWidth="1"/>
    <col min="6657" max="6657" width="4" style="1" customWidth="1"/>
    <col min="6658" max="6658" width="14" style="1" customWidth="1"/>
    <col min="6659" max="6659" width="15.42578125" style="1" customWidth="1"/>
    <col min="6660" max="6660" width="13.42578125" style="1" customWidth="1"/>
    <col min="6661" max="6661" width="6" style="1" customWidth="1"/>
    <col min="6662" max="6662" width="2" style="1" customWidth="1"/>
    <col min="6663" max="6663" width="5.140625" style="1" customWidth="1"/>
    <col min="6664" max="6664" width="6.42578125" style="1" customWidth="1"/>
    <col min="6665" max="6665" width="2" style="1" customWidth="1"/>
    <col min="6666" max="6666" width="6" style="1" customWidth="1"/>
    <col min="6667" max="6667" width="6.42578125" style="1" customWidth="1"/>
    <col min="6668" max="6668" width="2" style="1" customWidth="1"/>
    <col min="6669" max="6669" width="6" style="1" customWidth="1"/>
    <col min="6670" max="6670" width="4.28515625" style="1" customWidth="1"/>
    <col min="6671" max="6671" width="2" style="1" customWidth="1"/>
    <col min="6672" max="6672" width="4.42578125" style="1" customWidth="1"/>
    <col min="6673" max="6673" width="2" style="1" customWidth="1"/>
    <col min="6674" max="6674" width="4.28515625" style="1" customWidth="1"/>
    <col min="6675" max="6911" width="9.140625" style="1"/>
    <col min="6912" max="6912" width="11.28515625" style="1" customWidth="1"/>
    <col min="6913" max="6913" width="4" style="1" customWidth="1"/>
    <col min="6914" max="6914" width="14" style="1" customWidth="1"/>
    <col min="6915" max="6915" width="15.42578125" style="1" customWidth="1"/>
    <col min="6916" max="6916" width="13.42578125" style="1" customWidth="1"/>
    <col min="6917" max="6917" width="6" style="1" customWidth="1"/>
    <col min="6918" max="6918" width="2" style="1" customWidth="1"/>
    <col min="6919" max="6919" width="5.140625" style="1" customWidth="1"/>
    <col min="6920" max="6920" width="6.42578125" style="1" customWidth="1"/>
    <col min="6921" max="6921" width="2" style="1" customWidth="1"/>
    <col min="6922" max="6922" width="6" style="1" customWidth="1"/>
    <col min="6923" max="6923" width="6.42578125" style="1" customWidth="1"/>
    <col min="6924" max="6924" width="2" style="1" customWidth="1"/>
    <col min="6925" max="6925" width="6" style="1" customWidth="1"/>
    <col min="6926" max="6926" width="4.28515625" style="1" customWidth="1"/>
    <col min="6927" max="6927" width="2" style="1" customWidth="1"/>
    <col min="6928" max="6928" width="4.42578125" style="1" customWidth="1"/>
    <col min="6929" max="6929" width="2" style="1" customWidth="1"/>
    <col min="6930" max="6930" width="4.28515625" style="1" customWidth="1"/>
    <col min="6931" max="7167" width="9.140625" style="1"/>
    <col min="7168" max="7168" width="11.28515625" style="1" customWidth="1"/>
    <col min="7169" max="7169" width="4" style="1" customWidth="1"/>
    <col min="7170" max="7170" width="14" style="1" customWidth="1"/>
    <col min="7171" max="7171" width="15.42578125" style="1" customWidth="1"/>
    <col min="7172" max="7172" width="13.42578125" style="1" customWidth="1"/>
    <col min="7173" max="7173" width="6" style="1" customWidth="1"/>
    <col min="7174" max="7174" width="2" style="1" customWidth="1"/>
    <col min="7175" max="7175" width="5.140625" style="1" customWidth="1"/>
    <col min="7176" max="7176" width="6.42578125" style="1" customWidth="1"/>
    <col min="7177" max="7177" width="2" style="1" customWidth="1"/>
    <col min="7178" max="7178" width="6" style="1" customWidth="1"/>
    <col min="7179" max="7179" width="6.42578125" style="1" customWidth="1"/>
    <col min="7180" max="7180" width="2" style="1" customWidth="1"/>
    <col min="7181" max="7181" width="6" style="1" customWidth="1"/>
    <col min="7182" max="7182" width="4.28515625" style="1" customWidth="1"/>
    <col min="7183" max="7183" width="2" style="1" customWidth="1"/>
    <col min="7184" max="7184" width="4.42578125" style="1" customWidth="1"/>
    <col min="7185" max="7185" width="2" style="1" customWidth="1"/>
    <col min="7186" max="7186" width="4.28515625" style="1" customWidth="1"/>
    <col min="7187" max="7423" width="9.140625" style="1"/>
    <col min="7424" max="7424" width="11.28515625" style="1" customWidth="1"/>
    <col min="7425" max="7425" width="4" style="1" customWidth="1"/>
    <col min="7426" max="7426" width="14" style="1" customWidth="1"/>
    <col min="7427" max="7427" width="15.42578125" style="1" customWidth="1"/>
    <col min="7428" max="7428" width="13.42578125" style="1" customWidth="1"/>
    <col min="7429" max="7429" width="6" style="1" customWidth="1"/>
    <col min="7430" max="7430" width="2" style="1" customWidth="1"/>
    <col min="7431" max="7431" width="5.140625" style="1" customWidth="1"/>
    <col min="7432" max="7432" width="6.42578125" style="1" customWidth="1"/>
    <col min="7433" max="7433" width="2" style="1" customWidth="1"/>
    <col min="7434" max="7434" width="6" style="1" customWidth="1"/>
    <col min="7435" max="7435" width="6.42578125" style="1" customWidth="1"/>
    <col min="7436" max="7436" width="2" style="1" customWidth="1"/>
    <col min="7437" max="7437" width="6" style="1" customWidth="1"/>
    <col min="7438" max="7438" width="4.28515625" style="1" customWidth="1"/>
    <col min="7439" max="7439" width="2" style="1" customWidth="1"/>
    <col min="7440" max="7440" width="4.42578125" style="1" customWidth="1"/>
    <col min="7441" max="7441" width="2" style="1" customWidth="1"/>
    <col min="7442" max="7442" width="4.28515625" style="1" customWidth="1"/>
    <col min="7443" max="7679" width="9.140625" style="1"/>
    <col min="7680" max="7680" width="11.28515625" style="1" customWidth="1"/>
    <col min="7681" max="7681" width="4" style="1" customWidth="1"/>
    <col min="7682" max="7682" width="14" style="1" customWidth="1"/>
    <col min="7683" max="7683" width="15.42578125" style="1" customWidth="1"/>
    <col min="7684" max="7684" width="13.42578125" style="1" customWidth="1"/>
    <col min="7685" max="7685" width="6" style="1" customWidth="1"/>
    <col min="7686" max="7686" width="2" style="1" customWidth="1"/>
    <col min="7687" max="7687" width="5.140625" style="1" customWidth="1"/>
    <col min="7688" max="7688" width="6.42578125" style="1" customWidth="1"/>
    <col min="7689" max="7689" width="2" style="1" customWidth="1"/>
    <col min="7690" max="7690" width="6" style="1" customWidth="1"/>
    <col min="7691" max="7691" width="6.42578125" style="1" customWidth="1"/>
    <col min="7692" max="7692" width="2" style="1" customWidth="1"/>
    <col min="7693" max="7693" width="6" style="1" customWidth="1"/>
    <col min="7694" max="7694" width="4.28515625" style="1" customWidth="1"/>
    <col min="7695" max="7695" width="2" style="1" customWidth="1"/>
    <col min="7696" max="7696" width="4.42578125" style="1" customWidth="1"/>
    <col min="7697" max="7697" width="2" style="1" customWidth="1"/>
    <col min="7698" max="7698" width="4.28515625" style="1" customWidth="1"/>
    <col min="7699" max="7935" width="9.140625" style="1"/>
    <col min="7936" max="7936" width="11.28515625" style="1" customWidth="1"/>
    <col min="7937" max="7937" width="4" style="1" customWidth="1"/>
    <col min="7938" max="7938" width="14" style="1" customWidth="1"/>
    <col min="7939" max="7939" width="15.42578125" style="1" customWidth="1"/>
    <col min="7940" max="7940" width="13.42578125" style="1" customWidth="1"/>
    <col min="7941" max="7941" width="6" style="1" customWidth="1"/>
    <col min="7942" max="7942" width="2" style="1" customWidth="1"/>
    <col min="7943" max="7943" width="5.140625" style="1" customWidth="1"/>
    <col min="7944" max="7944" width="6.42578125" style="1" customWidth="1"/>
    <col min="7945" max="7945" width="2" style="1" customWidth="1"/>
    <col min="7946" max="7946" width="6" style="1" customWidth="1"/>
    <col min="7947" max="7947" width="6.42578125" style="1" customWidth="1"/>
    <col min="7948" max="7948" width="2" style="1" customWidth="1"/>
    <col min="7949" max="7949" width="6" style="1" customWidth="1"/>
    <col min="7950" max="7950" width="4.28515625" style="1" customWidth="1"/>
    <col min="7951" max="7951" width="2" style="1" customWidth="1"/>
    <col min="7952" max="7952" width="4.42578125" style="1" customWidth="1"/>
    <col min="7953" max="7953" width="2" style="1" customWidth="1"/>
    <col min="7954" max="7954" width="4.28515625" style="1" customWidth="1"/>
    <col min="7955" max="8191" width="9.140625" style="1"/>
    <col min="8192" max="8192" width="11.28515625" style="1" customWidth="1"/>
    <col min="8193" max="8193" width="4" style="1" customWidth="1"/>
    <col min="8194" max="8194" width="14" style="1" customWidth="1"/>
    <col min="8195" max="8195" width="15.42578125" style="1" customWidth="1"/>
    <col min="8196" max="8196" width="13.42578125" style="1" customWidth="1"/>
    <col min="8197" max="8197" width="6" style="1" customWidth="1"/>
    <col min="8198" max="8198" width="2" style="1" customWidth="1"/>
    <col min="8199" max="8199" width="5.140625" style="1" customWidth="1"/>
    <col min="8200" max="8200" width="6.42578125" style="1" customWidth="1"/>
    <col min="8201" max="8201" width="2" style="1" customWidth="1"/>
    <col min="8202" max="8202" width="6" style="1" customWidth="1"/>
    <col min="8203" max="8203" width="6.42578125" style="1" customWidth="1"/>
    <col min="8204" max="8204" width="2" style="1" customWidth="1"/>
    <col min="8205" max="8205" width="6" style="1" customWidth="1"/>
    <col min="8206" max="8206" width="4.28515625" style="1" customWidth="1"/>
    <col min="8207" max="8207" width="2" style="1" customWidth="1"/>
    <col min="8208" max="8208" width="4.42578125" style="1" customWidth="1"/>
    <col min="8209" max="8209" width="2" style="1" customWidth="1"/>
    <col min="8210" max="8210" width="4.28515625" style="1" customWidth="1"/>
    <col min="8211" max="8447" width="9.140625" style="1"/>
    <col min="8448" max="8448" width="11.28515625" style="1" customWidth="1"/>
    <col min="8449" max="8449" width="4" style="1" customWidth="1"/>
    <col min="8450" max="8450" width="14" style="1" customWidth="1"/>
    <col min="8451" max="8451" width="15.42578125" style="1" customWidth="1"/>
    <col min="8452" max="8452" width="13.42578125" style="1" customWidth="1"/>
    <col min="8453" max="8453" width="6" style="1" customWidth="1"/>
    <col min="8454" max="8454" width="2" style="1" customWidth="1"/>
    <col min="8455" max="8455" width="5.140625" style="1" customWidth="1"/>
    <col min="8456" max="8456" width="6.42578125" style="1" customWidth="1"/>
    <col min="8457" max="8457" width="2" style="1" customWidth="1"/>
    <col min="8458" max="8458" width="6" style="1" customWidth="1"/>
    <col min="8459" max="8459" width="6.42578125" style="1" customWidth="1"/>
    <col min="8460" max="8460" width="2" style="1" customWidth="1"/>
    <col min="8461" max="8461" width="6" style="1" customWidth="1"/>
    <col min="8462" max="8462" width="4.28515625" style="1" customWidth="1"/>
    <col min="8463" max="8463" width="2" style="1" customWidth="1"/>
    <col min="8464" max="8464" width="4.42578125" style="1" customWidth="1"/>
    <col min="8465" max="8465" width="2" style="1" customWidth="1"/>
    <col min="8466" max="8466" width="4.28515625" style="1" customWidth="1"/>
    <col min="8467" max="8703" width="9.140625" style="1"/>
    <col min="8704" max="8704" width="11.28515625" style="1" customWidth="1"/>
    <col min="8705" max="8705" width="4" style="1" customWidth="1"/>
    <col min="8706" max="8706" width="14" style="1" customWidth="1"/>
    <col min="8707" max="8707" width="15.42578125" style="1" customWidth="1"/>
    <col min="8708" max="8708" width="13.42578125" style="1" customWidth="1"/>
    <col min="8709" max="8709" width="6" style="1" customWidth="1"/>
    <col min="8710" max="8710" width="2" style="1" customWidth="1"/>
    <col min="8711" max="8711" width="5.140625" style="1" customWidth="1"/>
    <col min="8712" max="8712" width="6.42578125" style="1" customWidth="1"/>
    <col min="8713" max="8713" width="2" style="1" customWidth="1"/>
    <col min="8714" max="8714" width="6" style="1" customWidth="1"/>
    <col min="8715" max="8715" width="6.42578125" style="1" customWidth="1"/>
    <col min="8716" max="8716" width="2" style="1" customWidth="1"/>
    <col min="8717" max="8717" width="6" style="1" customWidth="1"/>
    <col min="8718" max="8718" width="4.28515625" style="1" customWidth="1"/>
    <col min="8719" max="8719" width="2" style="1" customWidth="1"/>
    <col min="8720" max="8720" width="4.42578125" style="1" customWidth="1"/>
    <col min="8721" max="8721" width="2" style="1" customWidth="1"/>
    <col min="8722" max="8722" width="4.28515625" style="1" customWidth="1"/>
    <col min="8723" max="8959" width="9.140625" style="1"/>
    <col min="8960" max="8960" width="11.28515625" style="1" customWidth="1"/>
    <col min="8961" max="8961" width="4" style="1" customWidth="1"/>
    <col min="8962" max="8962" width="14" style="1" customWidth="1"/>
    <col min="8963" max="8963" width="15.42578125" style="1" customWidth="1"/>
    <col min="8964" max="8964" width="13.42578125" style="1" customWidth="1"/>
    <col min="8965" max="8965" width="6" style="1" customWidth="1"/>
    <col min="8966" max="8966" width="2" style="1" customWidth="1"/>
    <col min="8967" max="8967" width="5.140625" style="1" customWidth="1"/>
    <col min="8968" max="8968" width="6.42578125" style="1" customWidth="1"/>
    <col min="8969" max="8969" width="2" style="1" customWidth="1"/>
    <col min="8970" max="8970" width="6" style="1" customWidth="1"/>
    <col min="8971" max="8971" width="6.42578125" style="1" customWidth="1"/>
    <col min="8972" max="8972" width="2" style="1" customWidth="1"/>
    <col min="8973" max="8973" width="6" style="1" customWidth="1"/>
    <col min="8974" max="8974" width="4.28515625" style="1" customWidth="1"/>
    <col min="8975" max="8975" width="2" style="1" customWidth="1"/>
    <col min="8976" max="8976" width="4.42578125" style="1" customWidth="1"/>
    <col min="8977" max="8977" width="2" style="1" customWidth="1"/>
    <col min="8978" max="8978" width="4.28515625" style="1" customWidth="1"/>
    <col min="8979" max="9215" width="9.140625" style="1"/>
    <col min="9216" max="9216" width="11.28515625" style="1" customWidth="1"/>
    <col min="9217" max="9217" width="4" style="1" customWidth="1"/>
    <col min="9218" max="9218" width="14" style="1" customWidth="1"/>
    <col min="9219" max="9219" width="15.42578125" style="1" customWidth="1"/>
    <col min="9220" max="9220" width="13.42578125" style="1" customWidth="1"/>
    <col min="9221" max="9221" width="6" style="1" customWidth="1"/>
    <col min="9222" max="9222" width="2" style="1" customWidth="1"/>
    <col min="9223" max="9223" width="5.140625" style="1" customWidth="1"/>
    <col min="9224" max="9224" width="6.42578125" style="1" customWidth="1"/>
    <col min="9225" max="9225" width="2" style="1" customWidth="1"/>
    <col min="9226" max="9226" width="6" style="1" customWidth="1"/>
    <col min="9227" max="9227" width="6.42578125" style="1" customWidth="1"/>
    <col min="9228" max="9228" width="2" style="1" customWidth="1"/>
    <col min="9229" max="9229" width="6" style="1" customWidth="1"/>
    <col min="9230" max="9230" width="4.28515625" style="1" customWidth="1"/>
    <col min="9231" max="9231" width="2" style="1" customWidth="1"/>
    <col min="9232" max="9232" width="4.42578125" style="1" customWidth="1"/>
    <col min="9233" max="9233" width="2" style="1" customWidth="1"/>
    <col min="9234" max="9234" width="4.28515625" style="1" customWidth="1"/>
    <col min="9235" max="9471" width="9.140625" style="1"/>
    <col min="9472" max="9472" width="11.28515625" style="1" customWidth="1"/>
    <col min="9473" max="9473" width="4" style="1" customWidth="1"/>
    <col min="9474" max="9474" width="14" style="1" customWidth="1"/>
    <col min="9475" max="9475" width="15.42578125" style="1" customWidth="1"/>
    <col min="9476" max="9476" width="13.42578125" style="1" customWidth="1"/>
    <col min="9477" max="9477" width="6" style="1" customWidth="1"/>
    <col min="9478" max="9478" width="2" style="1" customWidth="1"/>
    <col min="9479" max="9479" width="5.140625" style="1" customWidth="1"/>
    <col min="9480" max="9480" width="6.42578125" style="1" customWidth="1"/>
    <col min="9481" max="9481" width="2" style="1" customWidth="1"/>
    <col min="9482" max="9482" width="6" style="1" customWidth="1"/>
    <col min="9483" max="9483" width="6.42578125" style="1" customWidth="1"/>
    <col min="9484" max="9484" width="2" style="1" customWidth="1"/>
    <col min="9485" max="9485" width="6" style="1" customWidth="1"/>
    <col min="9486" max="9486" width="4.28515625" style="1" customWidth="1"/>
    <col min="9487" max="9487" width="2" style="1" customWidth="1"/>
    <col min="9488" max="9488" width="4.42578125" style="1" customWidth="1"/>
    <col min="9489" max="9489" width="2" style="1" customWidth="1"/>
    <col min="9490" max="9490" width="4.28515625" style="1" customWidth="1"/>
    <col min="9491" max="9727" width="9.140625" style="1"/>
    <col min="9728" max="9728" width="11.28515625" style="1" customWidth="1"/>
    <col min="9729" max="9729" width="4" style="1" customWidth="1"/>
    <col min="9730" max="9730" width="14" style="1" customWidth="1"/>
    <col min="9731" max="9731" width="15.42578125" style="1" customWidth="1"/>
    <col min="9732" max="9732" width="13.42578125" style="1" customWidth="1"/>
    <col min="9733" max="9733" width="6" style="1" customWidth="1"/>
    <col min="9734" max="9734" width="2" style="1" customWidth="1"/>
    <col min="9735" max="9735" width="5.140625" style="1" customWidth="1"/>
    <col min="9736" max="9736" width="6.42578125" style="1" customWidth="1"/>
    <col min="9737" max="9737" width="2" style="1" customWidth="1"/>
    <col min="9738" max="9738" width="6" style="1" customWidth="1"/>
    <col min="9739" max="9739" width="6.42578125" style="1" customWidth="1"/>
    <col min="9740" max="9740" width="2" style="1" customWidth="1"/>
    <col min="9741" max="9741" width="6" style="1" customWidth="1"/>
    <col min="9742" max="9742" width="4.28515625" style="1" customWidth="1"/>
    <col min="9743" max="9743" width="2" style="1" customWidth="1"/>
    <col min="9744" max="9744" width="4.42578125" style="1" customWidth="1"/>
    <col min="9745" max="9745" width="2" style="1" customWidth="1"/>
    <col min="9746" max="9746" width="4.28515625" style="1" customWidth="1"/>
    <col min="9747" max="9983" width="9.140625" style="1"/>
    <col min="9984" max="9984" width="11.28515625" style="1" customWidth="1"/>
    <col min="9985" max="9985" width="4" style="1" customWidth="1"/>
    <col min="9986" max="9986" width="14" style="1" customWidth="1"/>
    <col min="9987" max="9987" width="15.42578125" style="1" customWidth="1"/>
    <col min="9988" max="9988" width="13.42578125" style="1" customWidth="1"/>
    <col min="9989" max="9989" width="6" style="1" customWidth="1"/>
    <col min="9990" max="9990" width="2" style="1" customWidth="1"/>
    <col min="9991" max="9991" width="5.140625" style="1" customWidth="1"/>
    <col min="9992" max="9992" width="6.42578125" style="1" customWidth="1"/>
    <col min="9993" max="9993" width="2" style="1" customWidth="1"/>
    <col min="9994" max="9994" width="6" style="1" customWidth="1"/>
    <col min="9995" max="9995" width="6.42578125" style="1" customWidth="1"/>
    <col min="9996" max="9996" width="2" style="1" customWidth="1"/>
    <col min="9997" max="9997" width="6" style="1" customWidth="1"/>
    <col min="9998" max="9998" width="4.28515625" style="1" customWidth="1"/>
    <col min="9999" max="9999" width="2" style="1" customWidth="1"/>
    <col min="10000" max="10000" width="4.42578125" style="1" customWidth="1"/>
    <col min="10001" max="10001" width="2" style="1" customWidth="1"/>
    <col min="10002" max="10002" width="4.28515625" style="1" customWidth="1"/>
    <col min="10003" max="10239" width="9.140625" style="1"/>
    <col min="10240" max="10240" width="11.28515625" style="1" customWidth="1"/>
    <col min="10241" max="10241" width="4" style="1" customWidth="1"/>
    <col min="10242" max="10242" width="14" style="1" customWidth="1"/>
    <col min="10243" max="10243" width="15.42578125" style="1" customWidth="1"/>
    <col min="10244" max="10244" width="13.42578125" style="1" customWidth="1"/>
    <col min="10245" max="10245" width="6" style="1" customWidth="1"/>
    <col min="10246" max="10246" width="2" style="1" customWidth="1"/>
    <col min="10247" max="10247" width="5.140625" style="1" customWidth="1"/>
    <col min="10248" max="10248" width="6.42578125" style="1" customWidth="1"/>
    <col min="10249" max="10249" width="2" style="1" customWidth="1"/>
    <col min="10250" max="10250" width="6" style="1" customWidth="1"/>
    <col min="10251" max="10251" width="6.42578125" style="1" customWidth="1"/>
    <col min="10252" max="10252" width="2" style="1" customWidth="1"/>
    <col min="10253" max="10253" width="6" style="1" customWidth="1"/>
    <col min="10254" max="10254" width="4.28515625" style="1" customWidth="1"/>
    <col min="10255" max="10255" width="2" style="1" customWidth="1"/>
    <col min="10256" max="10256" width="4.42578125" style="1" customWidth="1"/>
    <col min="10257" max="10257" width="2" style="1" customWidth="1"/>
    <col min="10258" max="10258" width="4.28515625" style="1" customWidth="1"/>
    <col min="10259" max="10495" width="9.140625" style="1"/>
    <col min="10496" max="10496" width="11.28515625" style="1" customWidth="1"/>
    <col min="10497" max="10497" width="4" style="1" customWidth="1"/>
    <col min="10498" max="10498" width="14" style="1" customWidth="1"/>
    <col min="10499" max="10499" width="15.42578125" style="1" customWidth="1"/>
    <col min="10500" max="10500" width="13.42578125" style="1" customWidth="1"/>
    <col min="10501" max="10501" width="6" style="1" customWidth="1"/>
    <col min="10502" max="10502" width="2" style="1" customWidth="1"/>
    <col min="10503" max="10503" width="5.140625" style="1" customWidth="1"/>
    <col min="10504" max="10504" width="6.42578125" style="1" customWidth="1"/>
    <col min="10505" max="10505" width="2" style="1" customWidth="1"/>
    <col min="10506" max="10506" width="6" style="1" customWidth="1"/>
    <col min="10507" max="10507" width="6.42578125" style="1" customWidth="1"/>
    <col min="10508" max="10508" width="2" style="1" customWidth="1"/>
    <col min="10509" max="10509" width="6" style="1" customWidth="1"/>
    <col min="10510" max="10510" width="4.28515625" style="1" customWidth="1"/>
    <col min="10511" max="10511" width="2" style="1" customWidth="1"/>
    <col min="10512" max="10512" width="4.42578125" style="1" customWidth="1"/>
    <col min="10513" max="10513" width="2" style="1" customWidth="1"/>
    <col min="10514" max="10514" width="4.28515625" style="1" customWidth="1"/>
    <col min="10515" max="10751" width="9.140625" style="1"/>
    <col min="10752" max="10752" width="11.28515625" style="1" customWidth="1"/>
    <col min="10753" max="10753" width="4" style="1" customWidth="1"/>
    <col min="10754" max="10754" width="14" style="1" customWidth="1"/>
    <col min="10755" max="10755" width="15.42578125" style="1" customWidth="1"/>
    <col min="10756" max="10756" width="13.42578125" style="1" customWidth="1"/>
    <col min="10757" max="10757" width="6" style="1" customWidth="1"/>
    <col min="10758" max="10758" width="2" style="1" customWidth="1"/>
    <col min="10759" max="10759" width="5.140625" style="1" customWidth="1"/>
    <col min="10760" max="10760" width="6.42578125" style="1" customWidth="1"/>
    <col min="10761" max="10761" width="2" style="1" customWidth="1"/>
    <col min="10762" max="10762" width="6" style="1" customWidth="1"/>
    <col min="10763" max="10763" width="6.42578125" style="1" customWidth="1"/>
    <col min="10764" max="10764" width="2" style="1" customWidth="1"/>
    <col min="10765" max="10765" width="6" style="1" customWidth="1"/>
    <col min="10766" max="10766" width="4.28515625" style="1" customWidth="1"/>
    <col min="10767" max="10767" width="2" style="1" customWidth="1"/>
    <col min="10768" max="10768" width="4.42578125" style="1" customWidth="1"/>
    <col min="10769" max="10769" width="2" style="1" customWidth="1"/>
    <col min="10770" max="10770" width="4.28515625" style="1" customWidth="1"/>
    <col min="10771" max="11007" width="9.140625" style="1"/>
    <col min="11008" max="11008" width="11.28515625" style="1" customWidth="1"/>
    <col min="11009" max="11009" width="4" style="1" customWidth="1"/>
    <col min="11010" max="11010" width="14" style="1" customWidth="1"/>
    <col min="11011" max="11011" width="15.42578125" style="1" customWidth="1"/>
    <col min="11012" max="11012" width="13.42578125" style="1" customWidth="1"/>
    <col min="11013" max="11013" width="6" style="1" customWidth="1"/>
    <col min="11014" max="11014" width="2" style="1" customWidth="1"/>
    <col min="11015" max="11015" width="5.140625" style="1" customWidth="1"/>
    <col min="11016" max="11016" width="6.42578125" style="1" customWidth="1"/>
    <col min="11017" max="11017" width="2" style="1" customWidth="1"/>
    <col min="11018" max="11018" width="6" style="1" customWidth="1"/>
    <col min="11019" max="11019" width="6.42578125" style="1" customWidth="1"/>
    <col min="11020" max="11020" width="2" style="1" customWidth="1"/>
    <col min="11021" max="11021" width="6" style="1" customWidth="1"/>
    <col min="11022" max="11022" width="4.28515625" style="1" customWidth="1"/>
    <col min="11023" max="11023" width="2" style="1" customWidth="1"/>
    <col min="11024" max="11024" width="4.42578125" style="1" customWidth="1"/>
    <col min="11025" max="11025" width="2" style="1" customWidth="1"/>
    <col min="11026" max="11026" width="4.28515625" style="1" customWidth="1"/>
    <col min="11027" max="11263" width="9.140625" style="1"/>
    <col min="11264" max="11264" width="11.28515625" style="1" customWidth="1"/>
    <col min="11265" max="11265" width="4" style="1" customWidth="1"/>
    <col min="11266" max="11266" width="14" style="1" customWidth="1"/>
    <col min="11267" max="11267" width="15.42578125" style="1" customWidth="1"/>
    <col min="11268" max="11268" width="13.42578125" style="1" customWidth="1"/>
    <col min="11269" max="11269" width="6" style="1" customWidth="1"/>
    <col min="11270" max="11270" width="2" style="1" customWidth="1"/>
    <col min="11271" max="11271" width="5.140625" style="1" customWidth="1"/>
    <col min="11272" max="11272" width="6.42578125" style="1" customWidth="1"/>
    <col min="11273" max="11273" width="2" style="1" customWidth="1"/>
    <col min="11274" max="11274" width="6" style="1" customWidth="1"/>
    <col min="11275" max="11275" width="6.42578125" style="1" customWidth="1"/>
    <col min="11276" max="11276" width="2" style="1" customWidth="1"/>
    <col min="11277" max="11277" width="6" style="1" customWidth="1"/>
    <col min="11278" max="11278" width="4.28515625" style="1" customWidth="1"/>
    <col min="11279" max="11279" width="2" style="1" customWidth="1"/>
    <col min="11280" max="11280" width="4.42578125" style="1" customWidth="1"/>
    <col min="11281" max="11281" width="2" style="1" customWidth="1"/>
    <col min="11282" max="11282" width="4.28515625" style="1" customWidth="1"/>
    <col min="11283" max="11519" width="9.140625" style="1"/>
    <col min="11520" max="11520" width="11.28515625" style="1" customWidth="1"/>
    <col min="11521" max="11521" width="4" style="1" customWidth="1"/>
    <col min="11522" max="11522" width="14" style="1" customWidth="1"/>
    <col min="11523" max="11523" width="15.42578125" style="1" customWidth="1"/>
    <col min="11524" max="11524" width="13.42578125" style="1" customWidth="1"/>
    <col min="11525" max="11525" width="6" style="1" customWidth="1"/>
    <col min="11526" max="11526" width="2" style="1" customWidth="1"/>
    <col min="11527" max="11527" width="5.140625" style="1" customWidth="1"/>
    <col min="11528" max="11528" width="6.42578125" style="1" customWidth="1"/>
    <col min="11529" max="11529" width="2" style="1" customWidth="1"/>
    <col min="11530" max="11530" width="6" style="1" customWidth="1"/>
    <col min="11531" max="11531" width="6.42578125" style="1" customWidth="1"/>
    <col min="11532" max="11532" width="2" style="1" customWidth="1"/>
    <col min="11533" max="11533" width="6" style="1" customWidth="1"/>
    <col min="11534" max="11534" width="4.28515625" style="1" customWidth="1"/>
    <col min="11535" max="11535" width="2" style="1" customWidth="1"/>
    <col min="11536" max="11536" width="4.42578125" style="1" customWidth="1"/>
    <col min="11537" max="11537" width="2" style="1" customWidth="1"/>
    <col min="11538" max="11538" width="4.28515625" style="1" customWidth="1"/>
    <col min="11539" max="11775" width="9.140625" style="1"/>
    <col min="11776" max="11776" width="11.28515625" style="1" customWidth="1"/>
    <col min="11777" max="11777" width="4" style="1" customWidth="1"/>
    <col min="11778" max="11778" width="14" style="1" customWidth="1"/>
    <col min="11779" max="11779" width="15.42578125" style="1" customWidth="1"/>
    <col min="11780" max="11780" width="13.42578125" style="1" customWidth="1"/>
    <col min="11781" max="11781" width="6" style="1" customWidth="1"/>
    <col min="11782" max="11782" width="2" style="1" customWidth="1"/>
    <col min="11783" max="11783" width="5.140625" style="1" customWidth="1"/>
    <col min="11784" max="11784" width="6.42578125" style="1" customWidth="1"/>
    <col min="11785" max="11785" width="2" style="1" customWidth="1"/>
    <col min="11786" max="11786" width="6" style="1" customWidth="1"/>
    <col min="11787" max="11787" width="6.42578125" style="1" customWidth="1"/>
    <col min="11788" max="11788" width="2" style="1" customWidth="1"/>
    <col min="11789" max="11789" width="6" style="1" customWidth="1"/>
    <col min="11790" max="11790" width="4.28515625" style="1" customWidth="1"/>
    <col min="11791" max="11791" width="2" style="1" customWidth="1"/>
    <col min="11792" max="11792" width="4.42578125" style="1" customWidth="1"/>
    <col min="11793" max="11793" width="2" style="1" customWidth="1"/>
    <col min="11794" max="11794" width="4.28515625" style="1" customWidth="1"/>
    <col min="11795" max="12031" width="9.140625" style="1"/>
    <col min="12032" max="12032" width="11.28515625" style="1" customWidth="1"/>
    <col min="12033" max="12033" width="4" style="1" customWidth="1"/>
    <col min="12034" max="12034" width="14" style="1" customWidth="1"/>
    <col min="12035" max="12035" width="15.42578125" style="1" customWidth="1"/>
    <col min="12036" max="12036" width="13.42578125" style="1" customWidth="1"/>
    <col min="12037" max="12037" width="6" style="1" customWidth="1"/>
    <col min="12038" max="12038" width="2" style="1" customWidth="1"/>
    <col min="12039" max="12039" width="5.140625" style="1" customWidth="1"/>
    <col min="12040" max="12040" width="6.42578125" style="1" customWidth="1"/>
    <col min="12041" max="12041" width="2" style="1" customWidth="1"/>
    <col min="12042" max="12042" width="6" style="1" customWidth="1"/>
    <col min="12043" max="12043" width="6.42578125" style="1" customWidth="1"/>
    <col min="12044" max="12044" width="2" style="1" customWidth="1"/>
    <col min="12045" max="12045" width="6" style="1" customWidth="1"/>
    <col min="12046" max="12046" width="4.28515625" style="1" customWidth="1"/>
    <col min="12047" max="12047" width="2" style="1" customWidth="1"/>
    <col min="12048" max="12048" width="4.42578125" style="1" customWidth="1"/>
    <col min="12049" max="12049" width="2" style="1" customWidth="1"/>
    <col min="12050" max="12050" width="4.28515625" style="1" customWidth="1"/>
    <col min="12051" max="12287" width="9.140625" style="1"/>
    <col min="12288" max="12288" width="11.28515625" style="1" customWidth="1"/>
    <col min="12289" max="12289" width="4" style="1" customWidth="1"/>
    <col min="12290" max="12290" width="14" style="1" customWidth="1"/>
    <col min="12291" max="12291" width="15.42578125" style="1" customWidth="1"/>
    <col min="12292" max="12292" width="13.42578125" style="1" customWidth="1"/>
    <col min="12293" max="12293" width="6" style="1" customWidth="1"/>
    <col min="12294" max="12294" width="2" style="1" customWidth="1"/>
    <col min="12295" max="12295" width="5.140625" style="1" customWidth="1"/>
    <col min="12296" max="12296" width="6.42578125" style="1" customWidth="1"/>
    <col min="12297" max="12297" width="2" style="1" customWidth="1"/>
    <col min="12298" max="12298" width="6" style="1" customWidth="1"/>
    <col min="12299" max="12299" width="6.42578125" style="1" customWidth="1"/>
    <col min="12300" max="12300" width="2" style="1" customWidth="1"/>
    <col min="12301" max="12301" width="6" style="1" customWidth="1"/>
    <col min="12302" max="12302" width="4.28515625" style="1" customWidth="1"/>
    <col min="12303" max="12303" width="2" style="1" customWidth="1"/>
    <col min="12304" max="12304" width="4.42578125" style="1" customWidth="1"/>
    <col min="12305" max="12305" width="2" style="1" customWidth="1"/>
    <col min="12306" max="12306" width="4.28515625" style="1" customWidth="1"/>
    <col min="12307" max="12543" width="9.140625" style="1"/>
    <col min="12544" max="12544" width="11.28515625" style="1" customWidth="1"/>
    <col min="12545" max="12545" width="4" style="1" customWidth="1"/>
    <col min="12546" max="12546" width="14" style="1" customWidth="1"/>
    <col min="12547" max="12547" width="15.42578125" style="1" customWidth="1"/>
    <col min="12548" max="12548" width="13.42578125" style="1" customWidth="1"/>
    <col min="12549" max="12549" width="6" style="1" customWidth="1"/>
    <col min="12550" max="12550" width="2" style="1" customWidth="1"/>
    <col min="12551" max="12551" width="5.140625" style="1" customWidth="1"/>
    <col min="12552" max="12552" width="6.42578125" style="1" customWidth="1"/>
    <col min="12553" max="12553" width="2" style="1" customWidth="1"/>
    <col min="12554" max="12554" width="6" style="1" customWidth="1"/>
    <col min="12555" max="12555" width="6.42578125" style="1" customWidth="1"/>
    <col min="12556" max="12556" width="2" style="1" customWidth="1"/>
    <col min="12557" max="12557" width="6" style="1" customWidth="1"/>
    <col min="12558" max="12558" width="4.28515625" style="1" customWidth="1"/>
    <col min="12559" max="12559" width="2" style="1" customWidth="1"/>
    <col min="12560" max="12560" width="4.42578125" style="1" customWidth="1"/>
    <col min="12561" max="12561" width="2" style="1" customWidth="1"/>
    <col min="12562" max="12562" width="4.28515625" style="1" customWidth="1"/>
    <col min="12563" max="12799" width="9.140625" style="1"/>
    <col min="12800" max="12800" width="11.28515625" style="1" customWidth="1"/>
    <col min="12801" max="12801" width="4" style="1" customWidth="1"/>
    <col min="12802" max="12802" width="14" style="1" customWidth="1"/>
    <col min="12803" max="12803" width="15.42578125" style="1" customWidth="1"/>
    <col min="12804" max="12804" width="13.42578125" style="1" customWidth="1"/>
    <col min="12805" max="12805" width="6" style="1" customWidth="1"/>
    <col min="12806" max="12806" width="2" style="1" customWidth="1"/>
    <col min="12807" max="12807" width="5.140625" style="1" customWidth="1"/>
    <col min="12808" max="12808" width="6.42578125" style="1" customWidth="1"/>
    <col min="12809" max="12809" width="2" style="1" customWidth="1"/>
    <col min="12810" max="12810" width="6" style="1" customWidth="1"/>
    <col min="12811" max="12811" width="6.42578125" style="1" customWidth="1"/>
    <col min="12812" max="12812" width="2" style="1" customWidth="1"/>
    <col min="12813" max="12813" width="6" style="1" customWidth="1"/>
    <col min="12814" max="12814" width="4.28515625" style="1" customWidth="1"/>
    <col min="12815" max="12815" width="2" style="1" customWidth="1"/>
    <col min="12816" max="12816" width="4.42578125" style="1" customWidth="1"/>
    <col min="12817" max="12817" width="2" style="1" customWidth="1"/>
    <col min="12818" max="12818" width="4.28515625" style="1" customWidth="1"/>
    <col min="12819" max="13055" width="9.140625" style="1"/>
    <col min="13056" max="13056" width="11.28515625" style="1" customWidth="1"/>
    <col min="13057" max="13057" width="4" style="1" customWidth="1"/>
    <col min="13058" max="13058" width="14" style="1" customWidth="1"/>
    <col min="13059" max="13059" width="15.42578125" style="1" customWidth="1"/>
    <col min="13060" max="13060" width="13.42578125" style="1" customWidth="1"/>
    <col min="13061" max="13061" width="6" style="1" customWidth="1"/>
    <col min="13062" max="13062" width="2" style="1" customWidth="1"/>
    <col min="13063" max="13063" width="5.140625" style="1" customWidth="1"/>
    <col min="13064" max="13064" width="6.42578125" style="1" customWidth="1"/>
    <col min="13065" max="13065" width="2" style="1" customWidth="1"/>
    <col min="13066" max="13066" width="6" style="1" customWidth="1"/>
    <col min="13067" max="13067" width="6.42578125" style="1" customWidth="1"/>
    <col min="13068" max="13068" width="2" style="1" customWidth="1"/>
    <col min="13069" max="13069" width="6" style="1" customWidth="1"/>
    <col min="13070" max="13070" width="4.28515625" style="1" customWidth="1"/>
    <col min="13071" max="13071" width="2" style="1" customWidth="1"/>
    <col min="13072" max="13072" width="4.42578125" style="1" customWidth="1"/>
    <col min="13073" max="13073" width="2" style="1" customWidth="1"/>
    <col min="13074" max="13074" width="4.28515625" style="1" customWidth="1"/>
    <col min="13075" max="13311" width="9.140625" style="1"/>
    <col min="13312" max="13312" width="11.28515625" style="1" customWidth="1"/>
    <col min="13313" max="13313" width="4" style="1" customWidth="1"/>
    <col min="13314" max="13314" width="14" style="1" customWidth="1"/>
    <col min="13315" max="13315" width="15.42578125" style="1" customWidth="1"/>
    <col min="13316" max="13316" width="13.42578125" style="1" customWidth="1"/>
    <col min="13317" max="13317" width="6" style="1" customWidth="1"/>
    <col min="13318" max="13318" width="2" style="1" customWidth="1"/>
    <col min="13319" max="13319" width="5.140625" style="1" customWidth="1"/>
    <col min="13320" max="13320" width="6.42578125" style="1" customWidth="1"/>
    <col min="13321" max="13321" width="2" style="1" customWidth="1"/>
    <col min="13322" max="13322" width="6" style="1" customWidth="1"/>
    <col min="13323" max="13323" width="6.42578125" style="1" customWidth="1"/>
    <col min="13324" max="13324" width="2" style="1" customWidth="1"/>
    <col min="13325" max="13325" width="6" style="1" customWidth="1"/>
    <col min="13326" max="13326" width="4.28515625" style="1" customWidth="1"/>
    <col min="13327" max="13327" width="2" style="1" customWidth="1"/>
    <col min="13328" max="13328" width="4.42578125" style="1" customWidth="1"/>
    <col min="13329" max="13329" width="2" style="1" customWidth="1"/>
    <col min="13330" max="13330" width="4.28515625" style="1" customWidth="1"/>
    <col min="13331" max="13567" width="9.140625" style="1"/>
    <col min="13568" max="13568" width="11.28515625" style="1" customWidth="1"/>
    <col min="13569" max="13569" width="4" style="1" customWidth="1"/>
    <col min="13570" max="13570" width="14" style="1" customWidth="1"/>
    <col min="13571" max="13571" width="15.42578125" style="1" customWidth="1"/>
    <col min="13572" max="13572" width="13.42578125" style="1" customWidth="1"/>
    <col min="13573" max="13573" width="6" style="1" customWidth="1"/>
    <col min="13574" max="13574" width="2" style="1" customWidth="1"/>
    <col min="13575" max="13575" width="5.140625" style="1" customWidth="1"/>
    <col min="13576" max="13576" width="6.42578125" style="1" customWidth="1"/>
    <col min="13577" max="13577" width="2" style="1" customWidth="1"/>
    <col min="13578" max="13578" width="6" style="1" customWidth="1"/>
    <col min="13579" max="13579" width="6.42578125" style="1" customWidth="1"/>
    <col min="13580" max="13580" width="2" style="1" customWidth="1"/>
    <col min="13581" max="13581" width="6" style="1" customWidth="1"/>
    <col min="13582" max="13582" width="4.28515625" style="1" customWidth="1"/>
    <col min="13583" max="13583" width="2" style="1" customWidth="1"/>
    <col min="13584" max="13584" width="4.42578125" style="1" customWidth="1"/>
    <col min="13585" max="13585" width="2" style="1" customWidth="1"/>
    <col min="13586" max="13586" width="4.28515625" style="1" customWidth="1"/>
    <col min="13587" max="13823" width="9.140625" style="1"/>
    <col min="13824" max="13824" width="11.28515625" style="1" customWidth="1"/>
    <col min="13825" max="13825" width="4" style="1" customWidth="1"/>
    <col min="13826" max="13826" width="14" style="1" customWidth="1"/>
    <col min="13827" max="13827" width="15.42578125" style="1" customWidth="1"/>
    <col min="13828" max="13828" width="13.42578125" style="1" customWidth="1"/>
    <col min="13829" max="13829" width="6" style="1" customWidth="1"/>
    <col min="13830" max="13830" width="2" style="1" customWidth="1"/>
    <col min="13831" max="13831" width="5.140625" style="1" customWidth="1"/>
    <col min="13832" max="13832" width="6.42578125" style="1" customWidth="1"/>
    <col min="13833" max="13833" width="2" style="1" customWidth="1"/>
    <col min="13834" max="13834" width="6" style="1" customWidth="1"/>
    <col min="13835" max="13835" width="6.42578125" style="1" customWidth="1"/>
    <col min="13836" max="13836" width="2" style="1" customWidth="1"/>
    <col min="13837" max="13837" width="6" style="1" customWidth="1"/>
    <col min="13838" max="13838" width="4.28515625" style="1" customWidth="1"/>
    <col min="13839" max="13839" width="2" style="1" customWidth="1"/>
    <col min="13840" max="13840" width="4.42578125" style="1" customWidth="1"/>
    <col min="13841" max="13841" width="2" style="1" customWidth="1"/>
    <col min="13842" max="13842" width="4.28515625" style="1" customWidth="1"/>
    <col min="13843" max="14079" width="9.140625" style="1"/>
    <col min="14080" max="14080" width="11.28515625" style="1" customWidth="1"/>
    <col min="14081" max="14081" width="4" style="1" customWidth="1"/>
    <col min="14082" max="14082" width="14" style="1" customWidth="1"/>
    <col min="14083" max="14083" width="15.42578125" style="1" customWidth="1"/>
    <col min="14084" max="14084" width="13.42578125" style="1" customWidth="1"/>
    <col min="14085" max="14085" width="6" style="1" customWidth="1"/>
    <col min="14086" max="14086" width="2" style="1" customWidth="1"/>
    <col min="14087" max="14087" width="5.140625" style="1" customWidth="1"/>
    <col min="14088" max="14088" width="6.42578125" style="1" customWidth="1"/>
    <col min="14089" max="14089" width="2" style="1" customWidth="1"/>
    <col min="14090" max="14090" width="6" style="1" customWidth="1"/>
    <col min="14091" max="14091" width="6.42578125" style="1" customWidth="1"/>
    <col min="14092" max="14092" width="2" style="1" customWidth="1"/>
    <col min="14093" max="14093" width="6" style="1" customWidth="1"/>
    <col min="14094" max="14094" width="4.28515625" style="1" customWidth="1"/>
    <col min="14095" max="14095" width="2" style="1" customWidth="1"/>
    <col min="14096" max="14096" width="4.42578125" style="1" customWidth="1"/>
    <col min="14097" max="14097" width="2" style="1" customWidth="1"/>
    <col min="14098" max="14098" width="4.28515625" style="1" customWidth="1"/>
    <col min="14099" max="14335" width="9.140625" style="1"/>
    <col min="14336" max="14336" width="11.28515625" style="1" customWidth="1"/>
    <col min="14337" max="14337" width="4" style="1" customWidth="1"/>
    <col min="14338" max="14338" width="14" style="1" customWidth="1"/>
    <col min="14339" max="14339" width="15.42578125" style="1" customWidth="1"/>
    <col min="14340" max="14340" width="13.42578125" style="1" customWidth="1"/>
    <col min="14341" max="14341" width="6" style="1" customWidth="1"/>
    <col min="14342" max="14342" width="2" style="1" customWidth="1"/>
    <col min="14343" max="14343" width="5.140625" style="1" customWidth="1"/>
    <col min="14344" max="14344" width="6.42578125" style="1" customWidth="1"/>
    <col min="14345" max="14345" width="2" style="1" customWidth="1"/>
    <col min="14346" max="14346" width="6" style="1" customWidth="1"/>
    <col min="14347" max="14347" width="6.42578125" style="1" customWidth="1"/>
    <col min="14348" max="14348" width="2" style="1" customWidth="1"/>
    <col min="14349" max="14349" width="6" style="1" customWidth="1"/>
    <col min="14350" max="14350" width="4.28515625" style="1" customWidth="1"/>
    <col min="14351" max="14351" width="2" style="1" customWidth="1"/>
    <col min="14352" max="14352" width="4.42578125" style="1" customWidth="1"/>
    <col min="14353" max="14353" width="2" style="1" customWidth="1"/>
    <col min="14354" max="14354" width="4.28515625" style="1" customWidth="1"/>
    <col min="14355" max="14591" width="9.140625" style="1"/>
    <col min="14592" max="14592" width="11.28515625" style="1" customWidth="1"/>
    <col min="14593" max="14593" width="4" style="1" customWidth="1"/>
    <col min="14594" max="14594" width="14" style="1" customWidth="1"/>
    <col min="14595" max="14595" width="15.42578125" style="1" customWidth="1"/>
    <col min="14596" max="14596" width="13.42578125" style="1" customWidth="1"/>
    <col min="14597" max="14597" width="6" style="1" customWidth="1"/>
    <col min="14598" max="14598" width="2" style="1" customWidth="1"/>
    <col min="14599" max="14599" width="5.140625" style="1" customWidth="1"/>
    <col min="14600" max="14600" width="6.42578125" style="1" customWidth="1"/>
    <col min="14601" max="14601" width="2" style="1" customWidth="1"/>
    <col min="14602" max="14602" width="6" style="1" customWidth="1"/>
    <col min="14603" max="14603" width="6.42578125" style="1" customWidth="1"/>
    <col min="14604" max="14604" width="2" style="1" customWidth="1"/>
    <col min="14605" max="14605" width="6" style="1" customWidth="1"/>
    <col min="14606" max="14606" width="4.28515625" style="1" customWidth="1"/>
    <col min="14607" max="14607" width="2" style="1" customWidth="1"/>
    <col min="14608" max="14608" width="4.42578125" style="1" customWidth="1"/>
    <col min="14609" max="14609" width="2" style="1" customWidth="1"/>
    <col min="14610" max="14610" width="4.28515625" style="1" customWidth="1"/>
    <col min="14611" max="14847" width="9.140625" style="1"/>
    <col min="14848" max="14848" width="11.28515625" style="1" customWidth="1"/>
    <col min="14849" max="14849" width="4" style="1" customWidth="1"/>
    <col min="14850" max="14850" width="14" style="1" customWidth="1"/>
    <col min="14851" max="14851" width="15.42578125" style="1" customWidth="1"/>
    <col min="14852" max="14852" width="13.42578125" style="1" customWidth="1"/>
    <col min="14853" max="14853" width="6" style="1" customWidth="1"/>
    <col min="14854" max="14854" width="2" style="1" customWidth="1"/>
    <col min="14855" max="14855" width="5.140625" style="1" customWidth="1"/>
    <col min="14856" max="14856" width="6.42578125" style="1" customWidth="1"/>
    <col min="14857" max="14857" width="2" style="1" customWidth="1"/>
    <col min="14858" max="14858" width="6" style="1" customWidth="1"/>
    <col min="14859" max="14859" width="6.42578125" style="1" customWidth="1"/>
    <col min="14860" max="14860" width="2" style="1" customWidth="1"/>
    <col min="14861" max="14861" width="6" style="1" customWidth="1"/>
    <col min="14862" max="14862" width="4.28515625" style="1" customWidth="1"/>
    <col min="14863" max="14863" width="2" style="1" customWidth="1"/>
    <col min="14864" max="14864" width="4.42578125" style="1" customWidth="1"/>
    <col min="14865" max="14865" width="2" style="1" customWidth="1"/>
    <col min="14866" max="14866" width="4.28515625" style="1" customWidth="1"/>
    <col min="14867" max="15103" width="9.140625" style="1"/>
    <col min="15104" max="15104" width="11.28515625" style="1" customWidth="1"/>
    <col min="15105" max="15105" width="4" style="1" customWidth="1"/>
    <col min="15106" max="15106" width="14" style="1" customWidth="1"/>
    <col min="15107" max="15107" width="15.42578125" style="1" customWidth="1"/>
    <col min="15108" max="15108" width="13.42578125" style="1" customWidth="1"/>
    <col min="15109" max="15109" width="6" style="1" customWidth="1"/>
    <col min="15110" max="15110" width="2" style="1" customWidth="1"/>
    <col min="15111" max="15111" width="5.140625" style="1" customWidth="1"/>
    <col min="15112" max="15112" width="6.42578125" style="1" customWidth="1"/>
    <col min="15113" max="15113" width="2" style="1" customWidth="1"/>
    <col min="15114" max="15114" width="6" style="1" customWidth="1"/>
    <col min="15115" max="15115" width="6.42578125" style="1" customWidth="1"/>
    <col min="15116" max="15116" width="2" style="1" customWidth="1"/>
    <col min="15117" max="15117" width="6" style="1" customWidth="1"/>
    <col min="15118" max="15118" width="4.28515625" style="1" customWidth="1"/>
    <col min="15119" max="15119" width="2" style="1" customWidth="1"/>
    <col min="15120" max="15120" width="4.42578125" style="1" customWidth="1"/>
    <col min="15121" max="15121" width="2" style="1" customWidth="1"/>
    <col min="15122" max="15122" width="4.28515625" style="1" customWidth="1"/>
    <col min="15123" max="15359" width="9.140625" style="1"/>
    <col min="15360" max="15360" width="11.28515625" style="1" customWidth="1"/>
    <col min="15361" max="15361" width="4" style="1" customWidth="1"/>
    <col min="15362" max="15362" width="14" style="1" customWidth="1"/>
    <col min="15363" max="15363" width="15.42578125" style="1" customWidth="1"/>
    <col min="15364" max="15364" width="13.42578125" style="1" customWidth="1"/>
    <col min="15365" max="15365" width="6" style="1" customWidth="1"/>
    <col min="15366" max="15366" width="2" style="1" customWidth="1"/>
    <col min="15367" max="15367" width="5.140625" style="1" customWidth="1"/>
    <col min="15368" max="15368" width="6.42578125" style="1" customWidth="1"/>
    <col min="15369" max="15369" width="2" style="1" customWidth="1"/>
    <col min="15370" max="15370" width="6" style="1" customWidth="1"/>
    <col min="15371" max="15371" width="6.42578125" style="1" customWidth="1"/>
    <col min="15372" max="15372" width="2" style="1" customWidth="1"/>
    <col min="15373" max="15373" width="6" style="1" customWidth="1"/>
    <col min="15374" max="15374" width="4.28515625" style="1" customWidth="1"/>
    <col min="15375" max="15375" width="2" style="1" customWidth="1"/>
    <col min="15376" max="15376" width="4.42578125" style="1" customWidth="1"/>
    <col min="15377" max="15377" width="2" style="1" customWidth="1"/>
    <col min="15378" max="15378" width="4.28515625" style="1" customWidth="1"/>
    <col min="15379" max="15615" width="9.140625" style="1"/>
    <col min="15616" max="15616" width="11.28515625" style="1" customWidth="1"/>
    <col min="15617" max="15617" width="4" style="1" customWidth="1"/>
    <col min="15618" max="15618" width="14" style="1" customWidth="1"/>
    <col min="15619" max="15619" width="15.42578125" style="1" customWidth="1"/>
    <col min="15620" max="15620" width="13.42578125" style="1" customWidth="1"/>
    <col min="15621" max="15621" width="6" style="1" customWidth="1"/>
    <col min="15622" max="15622" width="2" style="1" customWidth="1"/>
    <col min="15623" max="15623" width="5.140625" style="1" customWidth="1"/>
    <col min="15624" max="15624" width="6.42578125" style="1" customWidth="1"/>
    <col min="15625" max="15625" width="2" style="1" customWidth="1"/>
    <col min="15626" max="15626" width="6" style="1" customWidth="1"/>
    <col min="15627" max="15627" width="6.42578125" style="1" customWidth="1"/>
    <col min="15628" max="15628" width="2" style="1" customWidth="1"/>
    <col min="15629" max="15629" width="6" style="1" customWidth="1"/>
    <col min="15630" max="15630" width="4.28515625" style="1" customWidth="1"/>
    <col min="15631" max="15631" width="2" style="1" customWidth="1"/>
    <col min="15632" max="15632" width="4.42578125" style="1" customWidth="1"/>
    <col min="15633" max="15633" width="2" style="1" customWidth="1"/>
    <col min="15634" max="15634" width="4.28515625" style="1" customWidth="1"/>
    <col min="15635" max="15871" width="9.140625" style="1"/>
    <col min="15872" max="15872" width="11.28515625" style="1" customWidth="1"/>
    <col min="15873" max="15873" width="4" style="1" customWidth="1"/>
    <col min="15874" max="15874" width="14" style="1" customWidth="1"/>
    <col min="15875" max="15875" width="15.42578125" style="1" customWidth="1"/>
    <col min="15876" max="15876" width="13.42578125" style="1" customWidth="1"/>
    <col min="15877" max="15877" width="6" style="1" customWidth="1"/>
    <col min="15878" max="15878" width="2" style="1" customWidth="1"/>
    <col min="15879" max="15879" width="5.140625" style="1" customWidth="1"/>
    <col min="15880" max="15880" width="6.42578125" style="1" customWidth="1"/>
    <col min="15881" max="15881" width="2" style="1" customWidth="1"/>
    <col min="15882" max="15882" width="6" style="1" customWidth="1"/>
    <col min="15883" max="15883" width="6.42578125" style="1" customWidth="1"/>
    <col min="15884" max="15884" width="2" style="1" customWidth="1"/>
    <col min="15885" max="15885" width="6" style="1" customWidth="1"/>
    <col min="15886" max="15886" width="4.28515625" style="1" customWidth="1"/>
    <col min="15887" max="15887" width="2" style="1" customWidth="1"/>
    <col min="15888" max="15888" width="4.42578125" style="1" customWidth="1"/>
    <col min="15889" max="15889" width="2" style="1" customWidth="1"/>
    <col min="15890" max="15890" width="4.28515625" style="1" customWidth="1"/>
    <col min="15891" max="16127" width="9.140625" style="1"/>
    <col min="16128" max="16128" width="11.28515625" style="1" customWidth="1"/>
    <col min="16129" max="16129" width="4" style="1" customWidth="1"/>
    <col min="16130" max="16130" width="14" style="1" customWidth="1"/>
    <col min="16131" max="16131" width="15.42578125" style="1" customWidth="1"/>
    <col min="16132" max="16132" width="13.42578125" style="1" customWidth="1"/>
    <col min="16133" max="16133" width="6" style="1" customWidth="1"/>
    <col min="16134" max="16134" width="2" style="1" customWidth="1"/>
    <col min="16135" max="16135" width="5.140625" style="1" customWidth="1"/>
    <col min="16136" max="16136" width="6.42578125" style="1" customWidth="1"/>
    <col min="16137" max="16137" width="2" style="1" customWidth="1"/>
    <col min="16138" max="16138" width="6" style="1" customWidth="1"/>
    <col min="16139" max="16139" width="6.42578125" style="1" customWidth="1"/>
    <col min="16140" max="16140" width="2" style="1" customWidth="1"/>
    <col min="16141" max="16141" width="6" style="1" customWidth="1"/>
    <col min="16142" max="16142" width="4.28515625" style="1" customWidth="1"/>
    <col min="16143" max="16143" width="2" style="1" customWidth="1"/>
    <col min="16144" max="16144" width="4.42578125" style="1" customWidth="1"/>
    <col min="16145" max="16145" width="2" style="1" customWidth="1"/>
    <col min="16146" max="16146" width="4.28515625" style="1" customWidth="1"/>
    <col min="16147" max="16384" width="9.140625" style="1"/>
  </cols>
  <sheetData>
    <row r="1" spans="1:48" ht="15.75" x14ac:dyDescent="0.25">
      <c r="A1" s="56"/>
      <c r="B1" s="56"/>
      <c r="C1" s="57"/>
      <c r="D1" s="57"/>
      <c r="E1" s="57"/>
      <c r="F1" s="57"/>
      <c r="G1" s="67"/>
      <c r="H1" s="57"/>
      <c r="I1" s="57"/>
      <c r="J1" s="57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9"/>
      <c r="AO1" s="59"/>
      <c r="AP1" s="59"/>
      <c r="AQ1" s="59"/>
      <c r="AR1" s="59"/>
      <c r="AS1" s="59"/>
      <c r="AT1" s="59"/>
      <c r="AU1" s="59"/>
      <c r="AV1" s="59"/>
    </row>
    <row r="2" spans="1:48" ht="15.75" x14ac:dyDescent="0.25">
      <c r="A2" s="56" t="s">
        <v>117</v>
      </c>
      <c r="B2" s="56"/>
      <c r="C2" s="56"/>
      <c r="D2" s="56"/>
      <c r="E2" s="56"/>
      <c r="F2" s="56"/>
      <c r="G2" s="68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9"/>
      <c r="AO2" s="59"/>
      <c r="AP2" s="59"/>
      <c r="AQ2" s="59"/>
      <c r="AR2" s="59"/>
      <c r="AS2" s="59"/>
      <c r="AT2" s="59"/>
      <c r="AU2" s="59"/>
      <c r="AV2" s="59"/>
    </row>
    <row r="3" spans="1:48" ht="15.75" x14ac:dyDescent="0.25">
      <c r="A3" s="56" t="s">
        <v>91</v>
      </c>
      <c r="B3" s="60"/>
      <c r="C3" s="60"/>
      <c r="D3" s="60"/>
      <c r="E3" s="60"/>
      <c r="F3" s="60"/>
      <c r="G3" s="69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1"/>
      <c r="AO3" s="61"/>
      <c r="AP3" s="61"/>
      <c r="AQ3" s="61"/>
      <c r="AR3" s="61"/>
      <c r="AS3" s="61"/>
      <c r="AT3" s="61"/>
      <c r="AU3" s="61"/>
      <c r="AV3" s="59"/>
    </row>
    <row r="4" spans="1:48" ht="17.45" customHeight="1" x14ac:dyDescent="0.25">
      <c r="A4" s="56" t="s">
        <v>92</v>
      </c>
      <c r="B4" s="59"/>
      <c r="C4" s="59"/>
      <c r="D4" s="59"/>
      <c r="E4" s="59"/>
      <c r="F4" s="59"/>
      <c r="G4" s="70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</row>
    <row r="5" spans="1:48" ht="12.75" customHeight="1" x14ac:dyDescent="0.3">
      <c r="A5" s="38"/>
      <c r="B5" s="38"/>
      <c r="C5" s="38"/>
      <c r="D5" s="25"/>
      <c r="E5" s="38"/>
      <c r="F5" s="38"/>
      <c r="G5" s="71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48" ht="13.5" customHeight="1" x14ac:dyDescent="0.25">
      <c r="A6" s="8"/>
      <c r="B6" s="7"/>
      <c r="C6" s="8"/>
      <c r="D6" s="26"/>
      <c r="E6" s="7"/>
      <c r="F6" s="7"/>
      <c r="G6" s="72"/>
      <c r="H6" s="23"/>
      <c r="I6" s="7"/>
      <c r="J6" s="23"/>
      <c r="K6" s="23"/>
      <c r="L6" s="7"/>
      <c r="M6" s="23" t="s">
        <v>0</v>
      </c>
      <c r="N6" s="141">
        <v>45679</v>
      </c>
      <c r="O6" s="141"/>
      <c r="P6" s="141"/>
      <c r="Q6" s="141"/>
      <c r="R6" s="141"/>
    </row>
    <row r="7" spans="1:48" ht="15" customHeight="1" x14ac:dyDescent="0.25">
      <c r="A7" s="8"/>
      <c r="B7" s="8"/>
      <c r="C7" s="8"/>
      <c r="D7" s="27"/>
      <c r="E7" s="23"/>
      <c r="F7" s="8"/>
      <c r="G7" s="73"/>
      <c r="H7" s="23"/>
      <c r="I7" s="23"/>
      <c r="J7" s="23"/>
      <c r="K7" s="23"/>
      <c r="L7" s="7"/>
      <c r="M7" s="23" t="s">
        <v>1</v>
      </c>
      <c r="N7" s="142"/>
      <c r="O7" s="143"/>
      <c r="P7" s="143"/>
      <c r="Q7" s="143"/>
      <c r="R7" s="143"/>
    </row>
    <row r="8" spans="1:48" ht="15" customHeight="1" x14ac:dyDescent="0.25">
      <c r="A8" s="8"/>
      <c r="B8" s="8"/>
      <c r="C8" s="8"/>
      <c r="D8" s="27"/>
      <c r="E8" s="23"/>
      <c r="F8" s="8"/>
      <c r="G8" s="73"/>
      <c r="H8" s="23"/>
      <c r="I8" s="23"/>
      <c r="J8" s="23"/>
      <c r="K8" s="23"/>
      <c r="L8" s="7"/>
      <c r="M8" s="23"/>
      <c r="N8" s="39"/>
      <c r="O8" s="40"/>
      <c r="P8" s="40"/>
      <c r="Q8" s="40"/>
      <c r="R8" s="40"/>
    </row>
    <row r="9" spans="1:48" ht="15.75" thickBot="1" x14ac:dyDescent="0.3">
      <c r="G9" s="74"/>
      <c r="J9" s="2"/>
      <c r="K9" s="23"/>
      <c r="L9" s="23"/>
      <c r="M9" s="23"/>
      <c r="N9" s="3"/>
      <c r="O9" s="4"/>
      <c r="P9" s="4"/>
      <c r="Q9" s="4"/>
      <c r="R9" s="2"/>
    </row>
    <row r="10" spans="1:48" s="44" customFormat="1" ht="17.45" customHeight="1" x14ac:dyDescent="0.25">
      <c r="A10" s="147" t="s">
        <v>2</v>
      </c>
      <c r="B10" s="148"/>
      <c r="C10" s="149"/>
      <c r="D10" s="151" t="s">
        <v>3</v>
      </c>
      <c r="E10" s="132" t="s">
        <v>4</v>
      </c>
      <c r="F10" s="133"/>
      <c r="G10" s="134"/>
      <c r="H10" s="132" t="s">
        <v>5</v>
      </c>
      <c r="I10" s="133"/>
      <c r="J10" s="134"/>
      <c r="K10" s="132" t="s">
        <v>5</v>
      </c>
      <c r="L10" s="133"/>
      <c r="M10" s="134"/>
      <c r="N10" s="132" t="s">
        <v>6</v>
      </c>
      <c r="O10" s="133"/>
      <c r="P10" s="133"/>
      <c r="Q10" s="133"/>
      <c r="R10" s="134"/>
      <c r="S10" s="43"/>
      <c r="U10" s="55"/>
    </row>
    <row r="11" spans="1:48" s="44" customFormat="1" ht="17.45" customHeight="1" thickBot="1" x14ac:dyDescent="0.3">
      <c r="A11" s="150"/>
      <c r="B11" s="128"/>
      <c r="C11" s="129"/>
      <c r="D11" s="152"/>
      <c r="E11" s="135" t="s">
        <v>97</v>
      </c>
      <c r="F11" s="136"/>
      <c r="G11" s="137"/>
      <c r="H11" s="135" t="s">
        <v>98</v>
      </c>
      <c r="I11" s="136"/>
      <c r="J11" s="137"/>
      <c r="K11" s="135" t="s">
        <v>99</v>
      </c>
      <c r="L11" s="136"/>
      <c r="M11" s="137"/>
      <c r="N11" s="135" t="s">
        <v>7</v>
      </c>
      <c r="O11" s="136"/>
      <c r="P11" s="136"/>
      <c r="Q11" s="136"/>
      <c r="R11" s="137"/>
      <c r="S11" s="43"/>
      <c r="U11" s="55"/>
    </row>
    <row r="12" spans="1:48" ht="20.25" customHeight="1" thickBot="1" x14ac:dyDescent="0.25">
      <c r="A12" s="124" t="s">
        <v>16</v>
      </c>
      <c r="B12" s="125"/>
      <c r="C12" s="126"/>
      <c r="D12" s="86" t="s">
        <v>8</v>
      </c>
      <c r="E12" s="11">
        <v>1</v>
      </c>
      <c r="F12" s="11" t="s">
        <v>9</v>
      </c>
      <c r="G12" s="75">
        <v>200</v>
      </c>
      <c r="H12" s="11">
        <v>1</v>
      </c>
      <c r="I12" s="11" t="s">
        <v>9</v>
      </c>
      <c r="J12" s="10">
        <v>25</v>
      </c>
      <c r="K12" s="11">
        <v>1</v>
      </c>
      <c r="L12" s="11" t="s">
        <v>9</v>
      </c>
      <c r="M12" s="10">
        <v>23</v>
      </c>
      <c r="N12" s="12">
        <v>110</v>
      </c>
      <c r="O12" s="11" t="s">
        <v>12</v>
      </c>
      <c r="P12" s="11">
        <v>110</v>
      </c>
      <c r="Q12" s="11" t="s">
        <v>12</v>
      </c>
      <c r="R12" s="10">
        <v>115</v>
      </c>
      <c r="S12" s="43"/>
    </row>
    <row r="13" spans="1:48" ht="20.25" customHeight="1" thickBot="1" x14ac:dyDescent="0.25">
      <c r="A13" s="124" t="s">
        <v>16</v>
      </c>
      <c r="B13" s="125"/>
      <c r="C13" s="126"/>
      <c r="D13" s="87"/>
      <c r="E13" s="11">
        <v>1</v>
      </c>
      <c r="F13" s="11" t="s">
        <v>9</v>
      </c>
      <c r="G13" s="75">
        <v>100</v>
      </c>
      <c r="H13" s="11">
        <v>1</v>
      </c>
      <c r="I13" s="11" t="s">
        <v>9</v>
      </c>
      <c r="J13" s="10">
        <v>12</v>
      </c>
      <c r="K13" s="11">
        <v>1</v>
      </c>
      <c r="L13" s="11" t="s">
        <v>9</v>
      </c>
      <c r="M13" s="10">
        <v>11</v>
      </c>
      <c r="N13" s="12"/>
      <c r="O13" s="11"/>
      <c r="P13" s="11"/>
      <c r="Q13" s="11"/>
      <c r="R13" s="10"/>
      <c r="S13" s="43"/>
    </row>
    <row r="14" spans="1:48" ht="18" customHeight="1" thickBot="1" x14ac:dyDescent="0.25">
      <c r="A14" s="124" t="s">
        <v>17</v>
      </c>
      <c r="B14" s="125"/>
      <c r="C14" s="126"/>
      <c r="D14" s="87"/>
      <c r="E14" s="11">
        <v>1</v>
      </c>
      <c r="F14" s="11" t="s">
        <v>9</v>
      </c>
      <c r="G14" s="75">
        <v>200</v>
      </c>
      <c r="H14" s="11">
        <v>1</v>
      </c>
      <c r="I14" s="11" t="s">
        <v>9</v>
      </c>
      <c r="J14" s="10">
        <v>29</v>
      </c>
      <c r="K14" s="11">
        <v>1</v>
      </c>
      <c r="L14" s="11" t="s">
        <v>9</v>
      </c>
      <c r="M14" s="10">
        <v>27</v>
      </c>
      <c r="N14" s="12"/>
      <c r="O14" s="11"/>
      <c r="P14" s="11"/>
      <c r="Q14" s="11"/>
      <c r="R14" s="10"/>
      <c r="S14" s="43"/>
    </row>
    <row r="15" spans="1:48" ht="17.45" customHeight="1" thickBot="1" x14ac:dyDescent="0.25">
      <c r="A15" s="124" t="s">
        <v>18</v>
      </c>
      <c r="B15" s="125"/>
      <c r="C15" s="126"/>
      <c r="D15" s="87"/>
      <c r="E15" s="11">
        <v>1</v>
      </c>
      <c r="F15" s="11" t="s">
        <v>9</v>
      </c>
      <c r="G15" s="75">
        <v>100</v>
      </c>
      <c r="H15" s="11">
        <v>1</v>
      </c>
      <c r="I15" s="11" t="s">
        <v>9</v>
      </c>
      <c r="J15" s="10">
        <v>20</v>
      </c>
      <c r="K15" s="11">
        <v>1</v>
      </c>
      <c r="L15" s="11" t="s">
        <v>9</v>
      </c>
      <c r="M15" s="10">
        <v>19</v>
      </c>
      <c r="N15" s="12"/>
      <c r="O15" s="11"/>
      <c r="P15" s="11"/>
      <c r="Q15" s="11"/>
      <c r="R15" s="10"/>
    </row>
    <row r="16" spans="1:48" ht="20.25" customHeight="1" thickBot="1" x14ac:dyDescent="0.25">
      <c r="A16" s="124" t="s">
        <v>19</v>
      </c>
      <c r="B16" s="125"/>
      <c r="C16" s="126"/>
      <c r="D16" s="87"/>
      <c r="E16" s="11">
        <v>1</v>
      </c>
      <c r="F16" s="11" t="s">
        <v>9</v>
      </c>
      <c r="G16" s="75">
        <v>340</v>
      </c>
      <c r="H16" s="11">
        <v>1</v>
      </c>
      <c r="I16" s="11" t="s">
        <v>9</v>
      </c>
      <c r="J16" s="10">
        <v>20</v>
      </c>
      <c r="K16" s="11">
        <v>1</v>
      </c>
      <c r="L16" s="11" t="s">
        <v>9</v>
      </c>
      <c r="M16" s="10">
        <v>18</v>
      </c>
      <c r="N16" s="12"/>
      <c r="O16" s="11"/>
      <c r="P16" s="11"/>
      <c r="Q16" s="11"/>
      <c r="R16" s="10"/>
    </row>
    <row r="17" spans="1:22" ht="20.25" customHeight="1" thickBot="1" x14ac:dyDescent="0.25">
      <c r="A17" s="124" t="s">
        <v>21</v>
      </c>
      <c r="B17" s="125"/>
      <c r="C17" s="126"/>
      <c r="D17" s="87"/>
      <c r="E17" s="11">
        <v>1</v>
      </c>
      <c r="F17" s="11" t="s">
        <v>9</v>
      </c>
      <c r="G17" s="75">
        <v>200</v>
      </c>
      <c r="H17" s="11">
        <v>1</v>
      </c>
      <c r="I17" s="11" t="s">
        <v>9</v>
      </c>
      <c r="J17" s="10">
        <v>6.8</v>
      </c>
      <c r="K17" s="11">
        <v>1</v>
      </c>
      <c r="L17" s="11" t="s">
        <v>9</v>
      </c>
      <c r="M17" s="10">
        <v>6.7</v>
      </c>
      <c r="N17" s="12"/>
      <c r="O17" s="11"/>
      <c r="P17" s="11"/>
      <c r="Q17" s="11"/>
      <c r="R17" s="10"/>
    </row>
    <row r="18" spans="1:22" ht="20.25" customHeight="1" thickBot="1" x14ac:dyDescent="0.25">
      <c r="A18" s="124" t="s">
        <v>20</v>
      </c>
      <c r="B18" s="125"/>
      <c r="C18" s="126"/>
      <c r="D18" s="87"/>
      <c r="E18" s="11">
        <v>1</v>
      </c>
      <c r="F18" s="11" t="s">
        <v>9</v>
      </c>
      <c r="G18" s="75">
        <v>300</v>
      </c>
      <c r="H18" s="11">
        <v>1</v>
      </c>
      <c r="I18" s="11" t="s">
        <v>9</v>
      </c>
      <c r="J18" s="10">
        <v>13</v>
      </c>
      <c r="K18" s="11">
        <v>1</v>
      </c>
      <c r="L18" s="11" t="s">
        <v>9</v>
      </c>
      <c r="M18" s="10">
        <v>12</v>
      </c>
      <c r="N18" s="12"/>
      <c r="O18" s="11"/>
      <c r="P18" s="11"/>
      <c r="Q18" s="11"/>
      <c r="R18" s="10"/>
    </row>
    <row r="19" spans="1:22" ht="20.25" customHeight="1" thickBot="1" x14ac:dyDescent="0.25">
      <c r="A19" s="124" t="s">
        <v>22</v>
      </c>
      <c r="B19" s="125"/>
      <c r="C19" s="126"/>
      <c r="D19" s="87"/>
      <c r="E19" s="11">
        <v>1</v>
      </c>
      <c r="F19" s="11" t="s">
        <v>9</v>
      </c>
      <c r="G19" s="75">
        <v>300</v>
      </c>
      <c r="H19" s="11">
        <v>1</v>
      </c>
      <c r="I19" s="11" t="s">
        <v>9</v>
      </c>
      <c r="J19" s="10">
        <v>21</v>
      </c>
      <c r="K19" s="11">
        <v>1</v>
      </c>
      <c r="L19" s="11" t="s">
        <v>9</v>
      </c>
      <c r="M19" s="10">
        <v>20</v>
      </c>
      <c r="N19" s="12"/>
      <c r="O19" s="11"/>
      <c r="P19" s="11"/>
      <c r="Q19" s="11"/>
      <c r="R19" s="10"/>
    </row>
    <row r="20" spans="1:22" ht="20.25" customHeight="1" thickBot="1" x14ac:dyDescent="0.25">
      <c r="A20" s="124" t="s">
        <v>22</v>
      </c>
      <c r="B20" s="125"/>
      <c r="C20" s="126"/>
      <c r="D20" s="87"/>
      <c r="E20" s="11">
        <v>1</v>
      </c>
      <c r="F20" s="11" t="s">
        <v>9</v>
      </c>
      <c r="G20" s="75">
        <v>200</v>
      </c>
      <c r="H20" s="11">
        <v>1</v>
      </c>
      <c r="I20" s="11" t="s">
        <v>9</v>
      </c>
      <c r="J20" s="10">
        <v>15</v>
      </c>
      <c r="K20" s="11">
        <v>1</v>
      </c>
      <c r="L20" s="11" t="s">
        <v>9</v>
      </c>
      <c r="M20" s="10">
        <v>14</v>
      </c>
      <c r="N20" s="12"/>
      <c r="O20" s="11"/>
      <c r="P20" s="11"/>
      <c r="Q20" s="11"/>
      <c r="R20" s="10"/>
    </row>
    <row r="21" spans="1:22" ht="20.25" customHeight="1" thickBot="1" x14ac:dyDescent="0.25">
      <c r="A21" s="124" t="s">
        <v>23</v>
      </c>
      <c r="B21" s="125"/>
      <c r="C21" s="126"/>
      <c r="D21" s="87"/>
      <c r="E21" s="11">
        <v>1</v>
      </c>
      <c r="F21" s="11" t="s">
        <v>9</v>
      </c>
      <c r="G21" s="75">
        <v>100</v>
      </c>
      <c r="H21" s="11">
        <v>1</v>
      </c>
      <c r="I21" s="11" t="s">
        <v>9</v>
      </c>
      <c r="J21" s="10">
        <v>4.5</v>
      </c>
      <c r="K21" s="11">
        <v>1</v>
      </c>
      <c r="L21" s="11" t="s">
        <v>9</v>
      </c>
      <c r="M21" s="10">
        <v>4.4000000000000004</v>
      </c>
      <c r="N21" s="12"/>
      <c r="O21" s="11"/>
      <c r="P21" s="11"/>
      <c r="Q21" s="11"/>
      <c r="R21" s="10"/>
    </row>
    <row r="22" spans="1:22" ht="20.25" customHeight="1" thickBot="1" x14ac:dyDescent="0.25">
      <c r="A22" s="124" t="s">
        <v>23</v>
      </c>
      <c r="B22" s="125"/>
      <c r="C22" s="126"/>
      <c r="D22" s="87"/>
      <c r="E22" s="11">
        <v>1</v>
      </c>
      <c r="F22" s="11" t="s">
        <v>9</v>
      </c>
      <c r="G22" s="75">
        <v>250</v>
      </c>
      <c r="H22" s="11">
        <v>1</v>
      </c>
      <c r="I22" s="11" t="s">
        <v>9</v>
      </c>
      <c r="J22" s="10">
        <v>12</v>
      </c>
      <c r="K22" s="11">
        <v>1</v>
      </c>
      <c r="L22" s="11" t="s">
        <v>9</v>
      </c>
      <c r="M22" s="10">
        <v>11</v>
      </c>
      <c r="N22" s="12"/>
      <c r="O22" s="11"/>
      <c r="P22" s="11"/>
      <c r="Q22" s="11"/>
      <c r="R22" s="10"/>
    </row>
    <row r="23" spans="1:22" ht="20.25" customHeight="1" thickBot="1" x14ac:dyDescent="0.25">
      <c r="A23" s="124" t="s">
        <v>24</v>
      </c>
      <c r="B23" s="125"/>
      <c r="C23" s="126"/>
      <c r="D23" s="87"/>
      <c r="E23" s="11">
        <v>1</v>
      </c>
      <c r="F23" s="11" t="s">
        <v>9</v>
      </c>
      <c r="G23" s="75">
        <v>100</v>
      </c>
      <c r="H23" s="11">
        <v>1</v>
      </c>
      <c r="I23" s="11" t="s">
        <v>9</v>
      </c>
      <c r="J23" s="10">
        <v>6.7</v>
      </c>
      <c r="K23" s="11">
        <v>1</v>
      </c>
      <c r="L23" s="11" t="s">
        <v>9</v>
      </c>
      <c r="M23" s="10">
        <v>6.7</v>
      </c>
      <c r="N23" s="12"/>
      <c r="O23" s="11"/>
      <c r="P23" s="11"/>
      <c r="Q23" s="11"/>
      <c r="R23" s="10"/>
    </row>
    <row r="24" spans="1:22" ht="20.25" customHeight="1" thickBot="1" x14ac:dyDescent="0.25">
      <c r="A24" s="124" t="s">
        <v>25</v>
      </c>
      <c r="B24" s="125"/>
      <c r="C24" s="126"/>
      <c r="D24" s="87"/>
      <c r="E24" s="11">
        <v>1</v>
      </c>
      <c r="F24" s="11" t="s">
        <v>9</v>
      </c>
      <c r="G24" s="75">
        <v>300</v>
      </c>
      <c r="H24" s="11">
        <v>1</v>
      </c>
      <c r="I24" s="11" t="s">
        <v>9</v>
      </c>
      <c r="J24" s="10">
        <v>20</v>
      </c>
      <c r="K24" s="11">
        <v>1</v>
      </c>
      <c r="L24" s="11" t="s">
        <v>9</v>
      </c>
      <c r="M24" s="10">
        <v>19</v>
      </c>
      <c r="N24" s="12"/>
      <c r="O24" s="11"/>
      <c r="P24" s="11"/>
      <c r="Q24" s="11"/>
      <c r="R24" s="10"/>
    </row>
    <row r="25" spans="1:22" ht="20.25" customHeight="1" thickBot="1" x14ac:dyDescent="0.25">
      <c r="A25" s="124" t="s">
        <v>26</v>
      </c>
      <c r="B25" s="125"/>
      <c r="C25" s="126"/>
      <c r="D25" s="87"/>
      <c r="E25" s="11">
        <v>2</v>
      </c>
      <c r="F25" s="11" t="s">
        <v>9</v>
      </c>
      <c r="G25" s="75">
        <v>300</v>
      </c>
      <c r="H25" s="11">
        <v>2</v>
      </c>
      <c r="I25" s="11" t="s">
        <v>9</v>
      </c>
      <c r="J25" s="10">
        <v>25.5</v>
      </c>
      <c r="K25" s="11">
        <v>1</v>
      </c>
      <c r="L25" s="11" t="s">
        <v>9</v>
      </c>
      <c r="M25" s="10">
        <v>24.5</v>
      </c>
      <c r="N25" s="12"/>
      <c r="O25" s="11"/>
      <c r="P25" s="11"/>
      <c r="Q25" s="11"/>
      <c r="R25" s="10"/>
    </row>
    <row r="26" spans="1:22" ht="20.25" customHeight="1" thickBot="1" x14ac:dyDescent="0.25">
      <c r="A26" s="124" t="s">
        <v>27</v>
      </c>
      <c r="B26" s="125"/>
      <c r="C26" s="126"/>
      <c r="D26" s="87"/>
      <c r="E26" s="11">
        <v>1</v>
      </c>
      <c r="F26" s="11" t="s">
        <v>9</v>
      </c>
      <c r="G26" s="75">
        <v>100</v>
      </c>
      <c r="H26" s="11">
        <v>1</v>
      </c>
      <c r="I26" s="11" t="s">
        <v>9</v>
      </c>
      <c r="J26" s="10">
        <v>5.2</v>
      </c>
      <c r="K26" s="11">
        <v>1</v>
      </c>
      <c r="L26" s="11" t="s">
        <v>9</v>
      </c>
      <c r="M26" s="10">
        <v>5.2</v>
      </c>
      <c r="N26" s="12"/>
      <c r="O26" s="11"/>
      <c r="P26" s="11"/>
      <c r="Q26" s="11"/>
      <c r="R26" s="10"/>
    </row>
    <row r="27" spans="1:22" ht="20.25" customHeight="1" thickBot="1" x14ac:dyDescent="0.25">
      <c r="A27" s="124" t="s">
        <v>28</v>
      </c>
      <c r="B27" s="125"/>
      <c r="C27" s="126"/>
      <c r="D27" s="87"/>
      <c r="E27" s="11">
        <v>1</v>
      </c>
      <c r="F27" s="11" t="s">
        <v>9</v>
      </c>
      <c r="G27" s="75">
        <v>300</v>
      </c>
      <c r="H27" s="11">
        <v>1</v>
      </c>
      <c r="I27" s="11" t="s">
        <v>9</v>
      </c>
      <c r="J27" s="10">
        <v>16</v>
      </c>
      <c r="K27" s="11">
        <v>1</v>
      </c>
      <c r="L27" s="11" t="s">
        <v>9</v>
      </c>
      <c r="M27" s="10">
        <v>15</v>
      </c>
      <c r="N27" s="12"/>
      <c r="O27" s="11"/>
      <c r="P27" s="11"/>
      <c r="Q27" s="11"/>
      <c r="R27" s="10"/>
    </row>
    <row r="28" spans="1:22" ht="20.25" customHeight="1" thickBot="1" x14ac:dyDescent="0.25">
      <c r="A28" s="124" t="s">
        <v>29</v>
      </c>
      <c r="B28" s="125"/>
      <c r="C28" s="126"/>
      <c r="D28" s="87"/>
      <c r="E28" s="11">
        <v>1</v>
      </c>
      <c r="F28" s="11" t="s">
        <v>9</v>
      </c>
      <c r="G28" s="75">
        <v>300</v>
      </c>
      <c r="H28" s="11">
        <v>1</v>
      </c>
      <c r="I28" s="11" t="s">
        <v>9</v>
      </c>
      <c r="J28" s="10">
        <v>25</v>
      </c>
      <c r="K28" s="11">
        <v>1</v>
      </c>
      <c r="L28" s="11" t="s">
        <v>9</v>
      </c>
      <c r="M28" s="10">
        <v>24</v>
      </c>
      <c r="N28" s="12"/>
      <c r="O28" s="11"/>
      <c r="P28" s="11"/>
      <c r="Q28" s="11"/>
      <c r="R28" s="10"/>
    </row>
    <row r="29" spans="1:22" ht="20.25" customHeight="1" thickBot="1" x14ac:dyDescent="0.25">
      <c r="A29" s="124" t="s">
        <v>30</v>
      </c>
      <c r="B29" s="125"/>
      <c r="C29" s="126"/>
      <c r="D29" s="87"/>
      <c r="E29" s="11">
        <v>2</v>
      </c>
      <c r="F29" s="11" t="s">
        <v>9</v>
      </c>
      <c r="G29" s="75">
        <v>100</v>
      </c>
      <c r="H29" s="11">
        <v>2</v>
      </c>
      <c r="I29" s="11" t="s">
        <v>9</v>
      </c>
      <c r="J29" s="10">
        <v>6.7</v>
      </c>
      <c r="K29" s="11">
        <v>2</v>
      </c>
      <c r="L29" s="11" t="s">
        <v>9</v>
      </c>
      <c r="M29" s="10">
        <v>6.6</v>
      </c>
      <c r="N29" s="12"/>
      <c r="O29" s="11"/>
      <c r="P29" s="11"/>
      <c r="Q29" s="11"/>
      <c r="R29" s="10"/>
    </row>
    <row r="30" spans="1:22" ht="20.25" customHeight="1" thickBot="1" x14ac:dyDescent="0.25">
      <c r="A30" s="124" t="s">
        <v>30</v>
      </c>
      <c r="B30" s="125"/>
      <c r="C30" s="126"/>
      <c r="D30" s="87"/>
      <c r="E30" s="11">
        <v>1</v>
      </c>
      <c r="F30" s="11" t="s">
        <v>9</v>
      </c>
      <c r="G30" s="75">
        <v>270</v>
      </c>
      <c r="H30" s="11">
        <v>1</v>
      </c>
      <c r="I30" s="11" t="s">
        <v>9</v>
      </c>
      <c r="J30" s="10">
        <v>19</v>
      </c>
      <c r="K30" s="11">
        <v>1</v>
      </c>
      <c r="L30" s="11" t="s">
        <v>9</v>
      </c>
      <c r="M30" s="10">
        <v>18</v>
      </c>
      <c r="N30" s="12"/>
      <c r="O30" s="11"/>
      <c r="P30" s="11"/>
      <c r="Q30" s="11"/>
      <c r="R30" s="10"/>
    </row>
    <row r="31" spans="1:22" ht="20.25" customHeight="1" thickBot="1" x14ac:dyDescent="0.25">
      <c r="A31" s="124" t="s">
        <v>31</v>
      </c>
      <c r="B31" s="125"/>
      <c r="C31" s="126"/>
      <c r="D31" s="87"/>
      <c r="E31" s="11">
        <v>2</v>
      </c>
      <c r="F31" s="11" t="s">
        <v>9</v>
      </c>
      <c r="G31" s="106">
        <v>200</v>
      </c>
      <c r="H31" s="11">
        <v>2</v>
      </c>
      <c r="I31" s="11" t="s">
        <v>9</v>
      </c>
      <c r="J31" s="107">
        <v>20</v>
      </c>
      <c r="K31" s="11">
        <v>2</v>
      </c>
      <c r="L31" s="11" t="s">
        <v>9</v>
      </c>
      <c r="M31" s="107">
        <v>18</v>
      </c>
      <c r="N31" s="12"/>
      <c r="O31" s="11"/>
      <c r="P31" s="11"/>
      <c r="Q31" s="11"/>
      <c r="R31" s="10"/>
      <c r="S31" s="166"/>
      <c r="T31" s="166"/>
      <c r="U31" s="166"/>
      <c r="V31" s="166"/>
    </row>
    <row r="32" spans="1:22" ht="20.25" customHeight="1" thickBot="1" x14ac:dyDescent="0.25">
      <c r="A32" s="124" t="s">
        <v>32</v>
      </c>
      <c r="B32" s="125"/>
      <c r="C32" s="126"/>
      <c r="D32" s="87"/>
      <c r="E32" s="11">
        <v>2</v>
      </c>
      <c r="F32" s="11" t="s">
        <v>9</v>
      </c>
      <c r="G32" s="91">
        <v>200</v>
      </c>
      <c r="H32" s="11">
        <v>2</v>
      </c>
      <c r="I32" s="11" t="s">
        <v>9</v>
      </c>
      <c r="J32" s="92">
        <v>26</v>
      </c>
      <c r="K32" s="11">
        <v>2</v>
      </c>
      <c r="L32" s="11" t="s">
        <v>9</v>
      </c>
      <c r="M32" s="92">
        <v>25</v>
      </c>
      <c r="N32" s="12"/>
      <c r="O32" s="11"/>
      <c r="P32" s="11"/>
      <c r="Q32" s="11"/>
      <c r="R32" s="10"/>
      <c r="S32" s="108" t="s">
        <v>114</v>
      </c>
      <c r="T32" s="108"/>
      <c r="U32" s="108"/>
      <c r="V32" s="108"/>
    </row>
    <row r="33" spans="1:22" ht="20.25" customHeight="1" thickBot="1" x14ac:dyDescent="0.25">
      <c r="A33" s="124" t="s">
        <v>33</v>
      </c>
      <c r="B33" s="125"/>
      <c r="C33" s="126"/>
      <c r="D33" s="87"/>
      <c r="E33" s="11">
        <v>1</v>
      </c>
      <c r="F33" s="11" t="s">
        <v>9</v>
      </c>
      <c r="G33" s="75">
        <v>250</v>
      </c>
      <c r="H33" s="11">
        <v>1</v>
      </c>
      <c r="I33" s="11" t="s">
        <v>9</v>
      </c>
      <c r="J33" s="10">
        <v>24</v>
      </c>
      <c r="K33" s="11">
        <v>1</v>
      </c>
      <c r="L33" s="11" t="s">
        <v>9</v>
      </c>
      <c r="M33" s="10">
        <v>23</v>
      </c>
      <c r="N33" s="12"/>
      <c r="O33" s="11"/>
      <c r="P33" s="11"/>
      <c r="Q33" s="11"/>
      <c r="R33" s="10"/>
    </row>
    <row r="34" spans="1:22" ht="20.25" customHeight="1" thickBot="1" x14ac:dyDescent="0.25">
      <c r="A34" s="144" t="s">
        <v>34</v>
      </c>
      <c r="B34" s="145"/>
      <c r="C34" s="146"/>
      <c r="D34" s="89"/>
      <c r="E34" s="90">
        <v>1</v>
      </c>
      <c r="F34" s="90" t="s">
        <v>9</v>
      </c>
      <c r="G34" s="91">
        <v>100</v>
      </c>
      <c r="H34" s="90">
        <v>1</v>
      </c>
      <c r="I34" s="90" t="s">
        <v>9</v>
      </c>
      <c r="J34" s="92">
        <v>7.7</v>
      </c>
      <c r="K34" s="90">
        <v>1</v>
      </c>
      <c r="L34" s="90" t="s">
        <v>9</v>
      </c>
      <c r="M34" s="92">
        <v>7.7</v>
      </c>
      <c r="N34" s="12"/>
      <c r="O34" s="11"/>
      <c r="P34" s="11"/>
      <c r="Q34" s="11"/>
      <c r="R34" s="10"/>
      <c r="S34" s="93"/>
      <c r="T34" s="93"/>
      <c r="U34" s="93"/>
      <c r="V34" s="93"/>
    </row>
    <row r="35" spans="1:22" ht="20.25" customHeight="1" thickBot="1" x14ac:dyDescent="0.25">
      <c r="A35" s="144" t="s">
        <v>34</v>
      </c>
      <c r="B35" s="145"/>
      <c r="C35" s="146"/>
      <c r="D35" s="89"/>
      <c r="E35" s="90">
        <v>1</v>
      </c>
      <c r="F35" s="90" t="s">
        <v>9</v>
      </c>
      <c r="G35" s="91">
        <v>200</v>
      </c>
      <c r="H35" s="90">
        <v>1</v>
      </c>
      <c r="I35" s="90" t="s">
        <v>9</v>
      </c>
      <c r="J35" s="92">
        <v>16.5</v>
      </c>
      <c r="K35" s="90">
        <v>1</v>
      </c>
      <c r="L35" s="90" t="s">
        <v>9</v>
      </c>
      <c r="M35" s="92">
        <v>15.5</v>
      </c>
      <c r="N35" s="12"/>
      <c r="O35" s="11"/>
      <c r="P35" s="11"/>
      <c r="Q35" s="11"/>
      <c r="R35" s="10"/>
      <c r="S35" s="108" t="s">
        <v>100</v>
      </c>
      <c r="T35" s="108"/>
      <c r="U35" s="108"/>
      <c r="V35" s="108"/>
    </row>
    <row r="36" spans="1:22" ht="20.25" customHeight="1" thickBot="1" x14ac:dyDescent="0.25">
      <c r="A36" s="144" t="s">
        <v>34</v>
      </c>
      <c r="B36" s="145"/>
      <c r="C36" s="146"/>
      <c r="D36" s="89"/>
      <c r="E36" s="90">
        <v>1</v>
      </c>
      <c r="F36" s="90" t="s">
        <v>9</v>
      </c>
      <c r="G36" s="91">
        <v>225</v>
      </c>
      <c r="H36" s="90">
        <v>1</v>
      </c>
      <c r="I36" s="90" t="s">
        <v>9</v>
      </c>
      <c r="J36" s="92">
        <v>18.5</v>
      </c>
      <c r="K36" s="90">
        <v>1</v>
      </c>
      <c r="L36" s="90" t="s">
        <v>9</v>
      </c>
      <c r="M36" s="92">
        <v>17.5</v>
      </c>
      <c r="N36" s="12"/>
      <c r="O36" s="11"/>
      <c r="P36" s="11"/>
      <c r="Q36" s="11"/>
      <c r="R36" s="10"/>
      <c r="S36" s="93"/>
      <c r="T36" s="93"/>
      <c r="U36" s="93"/>
      <c r="V36" s="93"/>
    </row>
    <row r="37" spans="1:22" ht="20.25" customHeight="1" thickBot="1" x14ac:dyDescent="0.25">
      <c r="A37" s="124" t="s">
        <v>35</v>
      </c>
      <c r="B37" s="125"/>
      <c r="C37" s="126"/>
      <c r="D37" s="87"/>
      <c r="E37" s="11">
        <v>1</v>
      </c>
      <c r="F37" s="11" t="s">
        <v>9</v>
      </c>
      <c r="G37" s="75">
        <v>100</v>
      </c>
      <c r="H37" s="11">
        <v>1</v>
      </c>
      <c r="I37" s="11" t="s">
        <v>9</v>
      </c>
      <c r="J37" s="10">
        <v>10</v>
      </c>
      <c r="K37" s="11">
        <v>1</v>
      </c>
      <c r="L37" s="11" t="s">
        <v>9</v>
      </c>
      <c r="M37" s="10">
        <v>10</v>
      </c>
      <c r="N37" s="12"/>
      <c r="O37" s="11"/>
      <c r="P37" s="11"/>
      <c r="Q37" s="11"/>
      <c r="R37" s="10"/>
    </row>
    <row r="38" spans="1:22" ht="20.25" customHeight="1" thickBot="1" x14ac:dyDescent="0.25">
      <c r="A38" s="124" t="s">
        <v>35</v>
      </c>
      <c r="B38" s="125"/>
      <c r="C38" s="126"/>
      <c r="D38" s="87"/>
      <c r="E38" s="11">
        <v>3</v>
      </c>
      <c r="F38" s="11" t="s">
        <v>9</v>
      </c>
      <c r="G38" s="75">
        <v>200</v>
      </c>
      <c r="H38" s="11">
        <v>3</v>
      </c>
      <c r="I38" s="11" t="s">
        <v>9</v>
      </c>
      <c r="J38" s="10">
        <v>21</v>
      </c>
      <c r="K38" s="11">
        <v>3</v>
      </c>
      <c r="L38" s="11" t="s">
        <v>9</v>
      </c>
      <c r="M38" s="10">
        <v>20</v>
      </c>
      <c r="N38" s="12"/>
      <c r="O38" s="11"/>
      <c r="P38" s="11"/>
      <c r="Q38" s="11"/>
      <c r="R38" s="10"/>
    </row>
    <row r="39" spans="1:22" ht="20.25" customHeight="1" thickBot="1" x14ac:dyDescent="0.25">
      <c r="A39" s="144" t="s">
        <v>36</v>
      </c>
      <c r="B39" s="145"/>
      <c r="C39" s="146"/>
      <c r="D39" s="89"/>
      <c r="E39" s="90">
        <v>2</v>
      </c>
      <c r="F39" s="90" t="s">
        <v>9</v>
      </c>
      <c r="G39" s="91">
        <v>200</v>
      </c>
      <c r="H39" s="90">
        <v>2</v>
      </c>
      <c r="I39" s="90" t="s">
        <v>9</v>
      </c>
      <c r="J39" s="92">
        <v>33</v>
      </c>
      <c r="K39" s="90">
        <v>2</v>
      </c>
      <c r="L39" s="90" t="s">
        <v>9</v>
      </c>
      <c r="M39" s="92">
        <v>32</v>
      </c>
      <c r="N39" s="102"/>
      <c r="O39" s="90"/>
      <c r="P39" s="90"/>
      <c r="Q39" s="90"/>
      <c r="R39" s="92"/>
      <c r="S39" s="108" t="s">
        <v>113</v>
      </c>
      <c r="T39" s="108"/>
      <c r="U39" s="108"/>
      <c r="V39" s="108"/>
    </row>
    <row r="40" spans="1:22" ht="17.45" customHeight="1" thickBot="1" x14ac:dyDescent="0.3">
      <c r="A40" s="13"/>
      <c r="B40" s="14"/>
      <c r="C40" s="9" t="s">
        <v>13</v>
      </c>
      <c r="D40" s="87"/>
      <c r="E40" s="15"/>
      <c r="F40" s="16"/>
      <c r="G40" s="76"/>
      <c r="H40" s="17"/>
      <c r="I40" s="18">
        <v>20</v>
      </c>
      <c r="J40" s="19"/>
      <c r="K40" s="35"/>
      <c r="L40" s="36"/>
      <c r="M40" s="37"/>
      <c r="N40" s="20"/>
      <c r="O40" s="21"/>
      <c r="P40" s="21"/>
      <c r="Q40" s="21"/>
      <c r="R40" s="22"/>
    </row>
    <row r="41" spans="1:22" ht="17.45" customHeight="1" thickBot="1" x14ac:dyDescent="0.3">
      <c r="A41" s="115" t="s">
        <v>8</v>
      </c>
      <c r="B41" s="116"/>
      <c r="C41" s="117"/>
      <c r="D41" s="88"/>
      <c r="E41" s="115">
        <f>G12+G13+G14+G15+G16+G17+G18+G19+G20+G21+G22+G23+G24+E25*G25+G26+G27+G28+E29*G29+G30+E31*G31+E32*G32+G33+G34+G35+G36+G37+E38*G38+E39*G39</f>
        <v>7135</v>
      </c>
      <c r="F41" s="116"/>
      <c r="G41" s="117"/>
      <c r="H41" s="115">
        <f>J12+J13+J14+J15+J16+J17+J18+J19+J20+J21+J22+J23+J24+H25*J25+J26+J27+J28+H29*J29+J30+H31*J31+H32*J32+J33+J34+J35+J36+J37+H38*J38+H39*J39+I40</f>
        <v>652.29999999999995</v>
      </c>
      <c r="I41" s="116"/>
      <c r="J41" s="117"/>
      <c r="K41" s="115">
        <f>M12+M13+M14+M15+M16+M17+M18+M19+M20+M21+M22+M23+M24+K25*M25+M26+M27+M28+K29*M29+M30+K31*M31+K32*M32+M33+M34+M35+M36+M37+K38*M38+K39*M39</f>
        <v>575.4</v>
      </c>
      <c r="L41" s="116"/>
      <c r="M41" s="117"/>
      <c r="N41" s="138">
        <f>N12*P12*R12/1000000</f>
        <v>1.3915</v>
      </c>
      <c r="O41" s="139"/>
      <c r="P41" s="139"/>
      <c r="Q41" s="139"/>
      <c r="R41" s="140"/>
    </row>
    <row r="42" spans="1:22" ht="20.25" customHeight="1" thickBot="1" x14ac:dyDescent="0.3">
      <c r="A42" s="115" t="s">
        <v>37</v>
      </c>
      <c r="B42" s="116"/>
      <c r="C42" s="117"/>
      <c r="D42" s="164" t="s">
        <v>14</v>
      </c>
      <c r="E42" s="11">
        <v>3</v>
      </c>
      <c r="F42" s="11" t="s">
        <v>9</v>
      </c>
      <c r="G42" s="75">
        <v>200</v>
      </c>
      <c r="H42" s="11">
        <v>3</v>
      </c>
      <c r="I42" s="11" t="s">
        <v>9</v>
      </c>
      <c r="J42" s="10">
        <v>46</v>
      </c>
      <c r="K42" s="11">
        <v>3</v>
      </c>
      <c r="L42" s="11" t="s">
        <v>9</v>
      </c>
      <c r="M42" s="10">
        <v>43</v>
      </c>
      <c r="N42" s="12">
        <v>80</v>
      </c>
      <c r="O42" s="11" t="s">
        <v>12</v>
      </c>
      <c r="P42" s="11">
        <v>120</v>
      </c>
      <c r="Q42" s="11" t="s">
        <v>12</v>
      </c>
      <c r="R42" s="10">
        <v>125</v>
      </c>
      <c r="S42" s="45"/>
    </row>
    <row r="43" spans="1:22" ht="20.25" customHeight="1" thickBot="1" x14ac:dyDescent="0.3">
      <c r="A43" s="115" t="s">
        <v>109</v>
      </c>
      <c r="B43" s="116"/>
      <c r="C43" s="117"/>
      <c r="D43" s="165"/>
      <c r="E43" s="11">
        <v>1</v>
      </c>
      <c r="F43" s="11" t="s">
        <v>9</v>
      </c>
      <c r="G43" s="75">
        <v>323</v>
      </c>
      <c r="H43" s="11">
        <v>1</v>
      </c>
      <c r="I43" s="11" t="s">
        <v>9</v>
      </c>
      <c r="J43" s="10">
        <v>60</v>
      </c>
      <c r="K43" s="11">
        <v>1</v>
      </c>
      <c r="L43" s="11" t="s">
        <v>9</v>
      </c>
      <c r="M43" s="10">
        <v>57</v>
      </c>
      <c r="N43" s="12"/>
      <c r="O43" s="11"/>
      <c r="P43" s="11"/>
      <c r="Q43" s="11"/>
      <c r="R43" s="10"/>
      <c r="S43" s="46"/>
    </row>
    <row r="44" spans="1:22" ht="20.25" customHeight="1" thickBot="1" x14ac:dyDescent="0.3">
      <c r="A44" s="115" t="s">
        <v>109</v>
      </c>
      <c r="B44" s="116"/>
      <c r="C44" s="117"/>
      <c r="D44" s="165"/>
      <c r="E44" s="11">
        <v>1</v>
      </c>
      <c r="F44" s="11" t="s">
        <v>9</v>
      </c>
      <c r="G44" s="75">
        <v>200</v>
      </c>
      <c r="H44" s="11">
        <v>1</v>
      </c>
      <c r="I44" s="11" t="s">
        <v>9</v>
      </c>
      <c r="J44" s="10">
        <v>38</v>
      </c>
      <c r="K44" s="11">
        <v>1</v>
      </c>
      <c r="L44" s="11" t="s">
        <v>9</v>
      </c>
      <c r="M44" s="10">
        <v>36</v>
      </c>
      <c r="N44" s="12"/>
      <c r="O44" s="11"/>
      <c r="P44" s="11"/>
      <c r="Q44" s="11"/>
      <c r="R44" s="10"/>
      <c r="S44" s="46"/>
    </row>
    <row r="45" spans="1:22" ht="20.25" customHeight="1" thickBot="1" x14ac:dyDescent="0.3">
      <c r="A45" s="115" t="s">
        <v>110</v>
      </c>
      <c r="B45" s="116"/>
      <c r="C45" s="117"/>
      <c r="D45" s="165"/>
      <c r="E45" s="11">
        <v>1</v>
      </c>
      <c r="F45" s="11" t="s">
        <v>9</v>
      </c>
      <c r="G45" s="75">
        <v>350</v>
      </c>
      <c r="H45" s="11">
        <v>1</v>
      </c>
      <c r="I45" s="11" t="s">
        <v>9</v>
      </c>
      <c r="J45" s="10">
        <v>29</v>
      </c>
      <c r="K45" s="11">
        <v>1</v>
      </c>
      <c r="L45" s="11" t="s">
        <v>9</v>
      </c>
      <c r="M45" s="10">
        <v>27</v>
      </c>
      <c r="N45" s="12"/>
      <c r="O45" s="11"/>
      <c r="P45" s="11"/>
      <c r="Q45" s="11"/>
      <c r="R45" s="10"/>
      <c r="S45" s="46"/>
    </row>
    <row r="46" spans="1:22" ht="20.25" customHeight="1" thickBot="1" x14ac:dyDescent="0.25">
      <c r="A46" s="144" t="s">
        <v>40</v>
      </c>
      <c r="B46" s="145"/>
      <c r="C46" s="146"/>
      <c r="D46" s="165"/>
      <c r="E46" s="90">
        <v>2</v>
      </c>
      <c r="F46" s="90" t="s">
        <v>9</v>
      </c>
      <c r="G46" s="91">
        <v>500</v>
      </c>
      <c r="H46" s="90">
        <v>2</v>
      </c>
      <c r="I46" s="90" t="s">
        <v>9</v>
      </c>
      <c r="J46" s="92">
        <v>28</v>
      </c>
      <c r="K46" s="90">
        <v>2</v>
      </c>
      <c r="L46" s="90" t="s">
        <v>9</v>
      </c>
      <c r="M46" s="92">
        <v>25</v>
      </c>
      <c r="N46" s="102"/>
      <c r="O46" s="90"/>
      <c r="P46" s="90"/>
      <c r="Q46" s="90"/>
      <c r="R46" s="92"/>
      <c r="S46" s="108" t="s">
        <v>116</v>
      </c>
      <c r="T46" s="108"/>
      <c r="U46" s="108"/>
      <c r="V46" s="108"/>
    </row>
    <row r="47" spans="1:22" ht="20.25" customHeight="1" thickBot="1" x14ac:dyDescent="0.25">
      <c r="A47" s="124" t="s">
        <v>41</v>
      </c>
      <c r="B47" s="125"/>
      <c r="C47" s="126"/>
      <c r="D47" s="165"/>
      <c r="E47" s="11">
        <v>2</v>
      </c>
      <c r="F47" s="11" t="s">
        <v>9</v>
      </c>
      <c r="G47" s="75">
        <v>200</v>
      </c>
      <c r="H47" s="11">
        <v>2</v>
      </c>
      <c r="I47" s="11" t="s">
        <v>9</v>
      </c>
      <c r="J47" s="10">
        <v>58</v>
      </c>
      <c r="K47" s="11">
        <v>2</v>
      </c>
      <c r="L47" s="11" t="s">
        <v>9</v>
      </c>
      <c r="M47" s="10">
        <v>55</v>
      </c>
      <c r="N47" s="12"/>
      <c r="O47" s="11"/>
      <c r="P47" s="11"/>
      <c r="Q47" s="11"/>
      <c r="R47" s="10"/>
      <c r="S47" s="46"/>
    </row>
    <row r="48" spans="1:22" ht="20.25" customHeight="1" thickBot="1" x14ac:dyDescent="0.25">
      <c r="A48" s="124" t="s">
        <v>17</v>
      </c>
      <c r="B48" s="125"/>
      <c r="C48" s="126"/>
      <c r="D48" s="165"/>
      <c r="E48" s="11">
        <v>1</v>
      </c>
      <c r="F48" s="11" t="s">
        <v>9</v>
      </c>
      <c r="G48" s="75">
        <v>300</v>
      </c>
      <c r="H48" s="11">
        <v>1</v>
      </c>
      <c r="I48" s="11" t="s">
        <v>9</v>
      </c>
      <c r="J48" s="10">
        <v>42</v>
      </c>
      <c r="K48" s="11">
        <v>1</v>
      </c>
      <c r="L48" s="11" t="s">
        <v>9</v>
      </c>
      <c r="M48" s="10">
        <v>40</v>
      </c>
      <c r="N48" s="12"/>
      <c r="O48" s="11"/>
      <c r="P48" s="11"/>
      <c r="Q48" s="11"/>
      <c r="R48" s="10"/>
      <c r="S48" s="46"/>
    </row>
    <row r="49" spans="1:19" ht="20.25" customHeight="1" thickBot="1" x14ac:dyDescent="0.25">
      <c r="A49" s="124" t="s">
        <v>42</v>
      </c>
      <c r="B49" s="125"/>
      <c r="C49" s="126"/>
      <c r="D49" s="165"/>
      <c r="E49" s="11">
        <v>1</v>
      </c>
      <c r="F49" s="11" t="s">
        <v>9</v>
      </c>
      <c r="G49" s="75">
        <v>200</v>
      </c>
      <c r="H49" s="11">
        <v>1</v>
      </c>
      <c r="I49" s="11" t="s">
        <v>9</v>
      </c>
      <c r="J49" s="10">
        <v>51</v>
      </c>
      <c r="K49" s="11">
        <v>1</v>
      </c>
      <c r="L49" s="11" t="s">
        <v>9</v>
      </c>
      <c r="M49" s="10">
        <v>48</v>
      </c>
      <c r="N49" s="12"/>
      <c r="O49" s="11"/>
      <c r="P49" s="11"/>
      <c r="Q49" s="11"/>
      <c r="R49" s="10"/>
      <c r="S49" s="46"/>
    </row>
    <row r="50" spans="1:19" ht="17.45" customHeight="1" thickBot="1" x14ac:dyDescent="0.3">
      <c r="A50" s="13"/>
      <c r="B50" s="14"/>
      <c r="C50" s="9" t="s">
        <v>13</v>
      </c>
      <c r="D50" s="165"/>
      <c r="E50" s="11"/>
      <c r="F50" s="11"/>
      <c r="G50" s="75"/>
      <c r="H50" s="11"/>
      <c r="I50" s="11">
        <v>20</v>
      </c>
      <c r="J50" s="10"/>
      <c r="K50" s="11"/>
      <c r="L50" s="11"/>
      <c r="M50" s="10"/>
      <c r="N50" s="12"/>
      <c r="O50" s="11"/>
      <c r="P50" s="11"/>
      <c r="Q50" s="11"/>
      <c r="R50" s="10"/>
    </row>
    <row r="51" spans="1:19" ht="17.45" customHeight="1" thickBot="1" x14ac:dyDescent="0.3">
      <c r="A51" s="115" t="s">
        <v>14</v>
      </c>
      <c r="B51" s="116"/>
      <c r="C51" s="117"/>
      <c r="D51" s="88"/>
      <c r="E51" s="115">
        <f>E42*G42+G43+G44+G45+E46*G46+E47*G47+G48+G49</f>
        <v>3373</v>
      </c>
      <c r="F51" s="116"/>
      <c r="G51" s="117"/>
      <c r="H51" s="115">
        <f>H42*J42+J43+J44+J45+H46*J46+H47*J47+J48+J49+I50</f>
        <v>550</v>
      </c>
      <c r="I51" s="116"/>
      <c r="J51" s="117"/>
      <c r="K51" s="115">
        <f>K42*M42+M43+M44+M45+K46*M46+K47*M47+M48+M49</f>
        <v>497</v>
      </c>
      <c r="L51" s="116"/>
      <c r="M51" s="117"/>
      <c r="N51" s="138">
        <f>N42*P42*R42/1000000</f>
        <v>1.2</v>
      </c>
      <c r="O51" s="139"/>
      <c r="P51" s="139"/>
      <c r="Q51" s="139"/>
      <c r="R51" s="140"/>
    </row>
    <row r="52" spans="1:19" ht="20.25" customHeight="1" thickBot="1" x14ac:dyDescent="0.3">
      <c r="A52" s="124" t="s">
        <v>33</v>
      </c>
      <c r="B52" s="125"/>
      <c r="C52" s="126"/>
      <c r="D52" s="103" t="s">
        <v>15</v>
      </c>
      <c r="E52" s="23">
        <v>1</v>
      </c>
      <c r="F52" s="23" t="s">
        <v>9</v>
      </c>
      <c r="G52" s="77">
        <v>100</v>
      </c>
      <c r="H52" s="23">
        <v>1</v>
      </c>
      <c r="I52" s="23" t="s">
        <v>9</v>
      </c>
      <c r="J52" s="30">
        <v>10</v>
      </c>
      <c r="K52" s="23">
        <v>1</v>
      </c>
      <c r="L52" s="23" t="s">
        <v>9</v>
      </c>
      <c r="M52" s="30">
        <v>9</v>
      </c>
      <c r="N52" s="31">
        <v>120</v>
      </c>
      <c r="O52" s="23" t="s">
        <v>12</v>
      </c>
      <c r="P52" s="23">
        <v>120</v>
      </c>
      <c r="Q52" s="23" t="s">
        <v>12</v>
      </c>
      <c r="R52" s="30">
        <v>130</v>
      </c>
      <c r="S52" s="47"/>
    </row>
    <row r="53" spans="1:19" ht="20.25" customHeight="1" thickBot="1" x14ac:dyDescent="0.3">
      <c r="A53" s="124" t="s">
        <v>30</v>
      </c>
      <c r="B53" s="125"/>
      <c r="C53" s="126"/>
      <c r="D53" s="96"/>
      <c r="E53" s="23">
        <v>1</v>
      </c>
      <c r="F53" s="23" t="s">
        <v>9</v>
      </c>
      <c r="G53" s="75">
        <v>200</v>
      </c>
      <c r="H53" s="23">
        <v>1</v>
      </c>
      <c r="I53" s="23" t="s">
        <v>9</v>
      </c>
      <c r="J53" s="10">
        <v>14</v>
      </c>
      <c r="K53" s="23">
        <v>1</v>
      </c>
      <c r="L53" s="23" t="s">
        <v>9</v>
      </c>
      <c r="M53" s="10">
        <v>13</v>
      </c>
      <c r="N53" s="31"/>
      <c r="O53" s="23"/>
      <c r="P53" s="23"/>
      <c r="Q53" s="23"/>
      <c r="R53" s="30"/>
      <c r="S53" s="47"/>
    </row>
    <row r="54" spans="1:19" ht="20.25" customHeight="1" thickBot="1" x14ac:dyDescent="0.3">
      <c r="A54" s="124" t="s">
        <v>43</v>
      </c>
      <c r="B54" s="125"/>
      <c r="C54" s="126"/>
      <c r="D54" s="104"/>
      <c r="E54" s="23">
        <v>1</v>
      </c>
      <c r="F54" s="23" t="s">
        <v>9</v>
      </c>
      <c r="G54" s="75">
        <v>233</v>
      </c>
      <c r="H54" s="23">
        <v>1</v>
      </c>
      <c r="I54" s="23" t="s">
        <v>9</v>
      </c>
      <c r="J54" s="10">
        <v>13</v>
      </c>
      <c r="K54" s="23">
        <v>1</v>
      </c>
      <c r="L54" s="23" t="s">
        <v>9</v>
      </c>
      <c r="M54" s="10">
        <v>12</v>
      </c>
      <c r="N54" s="31"/>
      <c r="O54" s="23"/>
      <c r="P54" s="23"/>
      <c r="Q54" s="23"/>
      <c r="R54" s="30"/>
      <c r="S54" s="47"/>
    </row>
    <row r="55" spans="1:19" ht="20.25" customHeight="1" thickBot="1" x14ac:dyDescent="0.3">
      <c r="A55" s="124" t="s">
        <v>29</v>
      </c>
      <c r="B55" s="125"/>
      <c r="C55" s="126"/>
      <c r="D55" s="104"/>
      <c r="E55" s="23">
        <v>1</v>
      </c>
      <c r="F55" s="23" t="s">
        <v>9</v>
      </c>
      <c r="G55" s="75">
        <v>200</v>
      </c>
      <c r="H55" s="23">
        <v>1</v>
      </c>
      <c r="I55" s="23" t="s">
        <v>9</v>
      </c>
      <c r="J55" s="10">
        <v>16.5</v>
      </c>
      <c r="K55" s="23">
        <v>1</v>
      </c>
      <c r="L55" s="23" t="s">
        <v>9</v>
      </c>
      <c r="M55" s="10">
        <v>15.5</v>
      </c>
      <c r="N55" s="31"/>
      <c r="O55" s="23"/>
      <c r="P55" s="23"/>
      <c r="Q55" s="23"/>
      <c r="R55" s="30"/>
      <c r="S55" s="47"/>
    </row>
    <row r="56" spans="1:19" ht="20.25" customHeight="1" thickBot="1" x14ac:dyDescent="0.3">
      <c r="A56" s="124" t="s">
        <v>28</v>
      </c>
      <c r="B56" s="125"/>
      <c r="C56" s="126"/>
      <c r="D56" s="104"/>
      <c r="E56" s="23">
        <v>1</v>
      </c>
      <c r="F56" s="23" t="s">
        <v>9</v>
      </c>
      <c r="G56" s="75">
        <v>200</v>
      </c>
      <c r="H56" s="23">
        <v>1</v>
      </c>
      <c r="I56" s="23" t="s">
        <v>9</v>
      </c>
      <c r="J56" s="10">
        <v>11</v>
      </c>
      <c r="K56" s="23">
        <v>1</v>
      </c>
      <c r="L56" s="23" t="s">
        <v>9</v>
      </c>
      <c r="M56" s="10">
        <v>10</v>
      </c>
      <c r="N56" s="31"/>
      <c r="O56" s="23"/>
      <c r="P56" s="23"/>
      <c r="Q56" s="23"/>
      <c r="R56" s="30"/>
      <c r="S56" s="47"/>
    </row>
    <row r="57" spans="1:19" ht="20.25" customHeight="1" thickBot="1" x14ac:dyDescent="0.3">
      <c r="A57" s="124" t="s">
        <v>27</v>
      </c>
      <c r="B57" s="125"/>
      <c r="C57" s="126"/>
      <c r="D57" s="96"/>
      <c r="E57" s="23">
        <v>1</v>
      </c>
      <c r="F57" s="23" t="s">
        <v>9</v>
      </c>
      <c r="G57" s="75">
        <v>250</v>
      </c>
      <c r="H57" s="23">
        <v>1</v>
      </c>
      <c r="I57" s="23" t="s">
        <v>9</v>
      </c>
      <c r="J57" s="10">
        <v>14</v>
      </c>
      <c r="K57" s="23">
        <v>1</v>
      </c>
      <c r="L57" s="23" t="s">
        <v>9</v>
      </c>
      <c r="M57" s="10">
        <v>13</v>
      </c>
      <c r="N57" s="31"/>
      <c r="O57" s="23"/>
      <c r="P57" s="23"/>
      <c r="Q57" s="23"/>
      <c r="R57" s="30"/>
      <c r="S57" s="47"/>
    </row>
    <row r="58" spans="1:19" ht="20.25" customHeight="1" thickBot="1" x14ac:dyDescent="0.3">
      <c r="A58" s="124" t="s">
        <v>27</v>
      </c>
      <c r="B58" s="125"/>
      <c r="C58" s="126"/>
      <c r="D58" s="96"/>
      <c r="E58" s="23">
        <v>2</v>
      </c>
      <c r="F58" s="23" t="s">
        <v>9</v>
      </c>
      <c r="G58" s="75">
        <v>200</v>
      </c>
      <c r="H58" s="23">
        <v>2</v>
      </c>
      <c r="I58" s="23" t="s">
        <v>9</v>
      </c>
      <c r="J58" s="10">
        <v>12</v>
      </c>
      <c r="K58" s="23">
        <v>2</v>
      </c>
      <c r="L58" s="23" t="s">
        <v>9</v>
      </c>
      <c r="M58" s="10">
        <v>11</v>
      </c>
      <c r="N58" s="31"/>
      <c r="O58" s="23"/>
      <c r="P58" s="23"/>
      <c r="Q58" s="23"/>
      <c r="R58" s="30"/>
      <c r="S58" s="47"/>
    </row>
    <row r="59" spans="1:19" ht="20.25" customHeight="1" thickBot="1" x14ac:dyDescent="0.3">
      <c r="A59" s="124" t="s">
        <v>26</v>
      </c>
      <c r="B59" s="125"/>
      <c r="C59" s="126"/>
      <c r="D59" s="104"/>
      <c r="E59" s="23">
        <v>2</v>
      </c>
      <c r="F59" s="23" t="s">
        <v>9</v>
      </c>
      <c r="G59" s="75">
        <v>200</v>
      </c>
      <c r="H59" s="23">
        <v>1</v>
      </c>
      <c r="I59" s="23" t="s">
        <v>9</v>
      </c>
      <c r="J59" s="10">
        <v>19</v>
      </c>
      <c r="K59" s="23">
        <v>1</v>
      </c>
      <c r="L59" s="23" t="s">
        <v>9</v>
      </c>
      <c r="M59" s="10">
        <v>17</v>
      </c>
      <c r="N59" s="31"/>
      <c r="O59" s="23"/>
      <c r="P59" s="23"/>
      <c r="Q59" s="23"/>
      <c r="R59" s="30"/>
      <c r="S59" s="47"/>
    </row>
    <row r="60" spans="1:19" ht="20.25" customHeight="1" thickBot="1" x14ac:dyDescent="0.3">
      <c r="A60" s="124" t="s">
        <v>25</v>
      </c>
      <c r="B60" s="125"/>
      <c r="C60" s="126"/>
      <c r="D60" s="104"/>
      <c r="E60" s="23">
        <v>2</v>
      </c>
      <c r="F60" s="23" t="s">
        <v>9</v>
      </c>
      <c r="G60" s="75">
        <v>200</v>
      </c>
      <c r="H60" s="23">
        <v>1</v>
      </c>
      <c r="I60" s="23" t="s">
        <v>9</v>
      </c>
      <c r="J60" s="10">
        <v>14</v>
      </c>
      <c r="K60" s="23">
        <v>1</v>
      </c>
      <c r="L60" s="23" t="s">
        <v>9</v>
      </c>
      <c r="M60" s="10">
        <v>12.5</v>
      </c>
      <c r="N60" s="31"/>
      <c r="O60" s="23"/>
      <c r="P60" s="23"/>
      <c r="Q60" s="23"/>
      <c r="R60" s="30"/>
      <c r="S60" s="47"/>
    </row>
    <row r="61" spans="1:19" ht="20.25" customHeight="1" thickBot="1" x14ac:dyDescent="0.3">
      <c r="A61" s="124" t="s">
        <v>44</v>
      </c>
      <c r="B61" s="125"/>
      <c r="C61" s="126"/>
      <c r="D61" s="104"/>
      <c r="E61" s="23">
        <v>1</v>
      </c>
      <c r="F61" s="23" t="s">
        <v>9</v>
      </c>
      <c r="G61" s="75">
        <v>200</v>
      </c>
      <c r="H61" s="23">
        <v>1</v>
      </c>
      <c r="I61" s="23" t="s">
        <v>9</v>
      </c>
      <c r="J61" s="10">
        <v>8</v>
      </c>
      <c r="K61" s="23">
        <v>1</v>
      </c>
      <c r="L61" s="23" t="s">
        <v>9</v>
      </c>
      <c r="M61" s="10">
        <v>8</v>
      </c>
      <c r="N61" s="31"/>
      <c r="O61" s="23"/>
      <c r="P61" s="23"/>
      <c r="Q61" s="23"/>
      <c r="R61" s="30"/>
      <c r="S61" s="47"/>
    </row>
    <row r="62" spans="1:19" ht="20.25" customHeight="1" thickBot="1" x14ac:dyDescent="0.3">
      <c r="A62" s="124" t="s">
        <v>44</v>
      </c>
      <c r="B62" s="125"/>
      <c r="C62" s="126"/>
      <c r="D62" s="104"/>
      <c r="E62" s="23">
        <v>1</v>
      </c>
      <c r="F62" s="23" t="s">
        <v>9</v>
      </c>
      <c r="G62" s="75">
        <v>300</v>
      </c>
      <c r="H62" s="23">
        <v>1</v>
      </c>
      <c r="I62" s="23" t="s">
        <v>9</v>
      </c>
      <c r="J62" s="10">
        <v>13</v>
      </c>
      <c r="K62" s="23">
        <v>1</v>
      </c>
      <c r="L62" s="23" t="s">
        <v>9</v>
      </c>
      <c r="M62" s="10">
        <v>12</v>
      </c>
      <c r="N62" s="31"/>
      <c r="O62" s="23"/>
      <c r="P62" s="23"/>
      <c r="Q62" s="23"/>
      <c r="R62" s="30"/>
      <c r="S62" s="47"/>
    </row>
    <row r="63" spans="1:19" ht="20.25" customHeight="1" thickBot="1" x14ac:dyDescent="0.3">
      <c r="A63" s="124" t="s">
        <v>24</v>
      </c>
      <c r="B63" s="125"/>
      <c r="C63" s="126"/>
      <c r="D63" s="104"/>
      <c r="E63" s="23">
        <v>2</v>
      </c>
      <c r="F63" s="23" t="s">
        <v>9</v>
      </c>
      <c r="G63" s="75">
        <v>200</v>
      </c>
      <c r="H63" s="23">
        <v>2</v>
      </c>
      <c r="I63" s="23" t="s">
        <v>9</v>
      </c>
      <c r="J63" s="10">
        <v>14.5</v>
      </c>
      <c r="K63" s="23">
        <v>2</v>
      </c>
      <c r="L63" s="23" t="s">
        <v>9</v>
      </c>
      <c r="M63" s="10">
        <v>13.5</v>
      </c>
      <c r="N63" s="31"/>
      <c r="O63" s="23"/>
      <c r="P63" s="23"/>
      <c r="Q63" s="23"/>
      <c r="R63" s="30"/>
      <c r="S63" s="47"/>
    </row>
    <row r="64" spans="1:19" ht="20.25" customHeight="1" thickBot="1" x14ac:dyDescent="0.3">
      <c r="A64" s="115" t="s">
        <v>110</v>
      </c>
      <c r="B64" s="116"/>
      <c r="C64" s="117"/>
      <c r="D64" s="104"/>
      <c r="E64" s="23">
        <v>1</v>
      </c>
      <c r="F64" s="23" t="s">
        <v>9</v>
      </c>
      <c r="G64" s="75">
        <v>200</v>
      </c>
      <c r="H64" s="23">
        <v>1</v>
      </c>
      <c r="I64" s="23" t="s">
        <v>9</v>
      </c>
      <c r="J64" s="10">
        <v>16</v>
      </c>
      <c r="K64" s="23">
        <v>1</v>
      </c>
      <c r="L64" s="23" t="s">
        <v>9</v>
      </c>
      <c r="M64" s="10">
        <v>15</v>
      </c>
      <c r="N64" s="31"/>
      <c r="O64" s="23"/>
      <c r="P64" s="23"/>
      <c r="Q64" s="23"/>
      <c r="R64" s="30"/>
      <c r="S64" s="47"/>
    </row>
    <row r="65" spans="1:19" ht="20.25" customHeight="1" thickBot="1" x14ac:dyDescent="0.3">
      <c r="A65" s="124" t="s">
        <v>20</v>
      </c>
      <c r="B65" s="125"/>
      <c r="C65" s="126"/>
      <c r="D65" s="104"/>
      <c r="E65" s="23">
        <v>2</v>
      </c>
      <c r="F65" s="23" t="s">
        <v>9</v>
      </c>
      <c r="G65" s="75">
        <v>200</v>
      </c>
      <c r="H65" s="23">
        <v>2</v>
      </c>
      <c r="I65" s="23" t="s">
        <v>9</v>
      </c>
      <c r="J65" s="10">
        <v>9</v>
      </c>
      <c r="K65" s="23">
        <v>2</v>
      </c>
      <c r="L65" s="23" t="s">
        <v>9</v>
      </c>
      <c r="M65" s="10">
        <v>8</v>
      </c>
      <c r="N65" s="31"/>
      <c r="O65" s="23"/>
      <c r="P65" s="23"/>
      <c r="Q65" s="23"/>
      <c r="R65" s="30"/>
      <c r="S65" s="47"/>
    </row>
    <row r="66" spans="1:19" ht="20.25" customHeight="1" thickBot="1" x14ac:dyDescent="0.3">
      <c r="A66" s="124" t="s">
        <v>21</v>
      </c>
      <c r="B66" s="125"/>
      <c r="C66" s="126"/>
      <c r="D66" s="104"/>
      <c r="E66" s="23">
        <v>1</v>
      </c>
      <c r="F66" s="23" t="s">
        <v>9</v>
      </c>
      <c r="G66" s="75">
        <v>300</v>
      </c>
      <c r="H66" s="23">
        <v>1</v>
      </c>
      <c r="I66" s="23" t="s">
        <v>9</v>
      </c>
      <c r="J66" s="10">
        <v>11</v>
      </c>
      <c r="K66" s="23">
        <v>1</v>
      </c>
      <c r="L66" s="23" t="s">
        <v>9</v>
      </c>
      <c r="M66" s="10">
        <v>10</v>
      </c>
      <c r="N66" s="31"/>
      <c r="O66" s="23"/>
      <c r="P66" s="23"/>
      <c r="Q66" s="23"/>
      <c r="R66" s="30"/>
      <c r="S66" s="47"/>
    </row>
    <row r="67" spans="1:19" ht="17.45" customHeight="1" thickBot="1" x14ac:dyDescent="0.3">
      <c r="A67" s="124" t="s">
        <v>45</v>
      </c>
      <c r="B67" s="125"/>
      <c r="C67" s="126"/>
      <c r="D67" s="104"/>
      <c r="E67" s="23">
        <v>2</v>
      </c>
      <c r="F67" s="23" t="s">
        <v>9</v>
      </c>
      <c r="G67" s="75">
        <v>200</v>
      </c>
      <c r="H67" s="23">
        <v>2</v>
      </c>
      <c r="I67" s="23" t="s">
        <v>9</v>
      </c>
      <c r="J67" s="10">
        <v>9</v>
      </c>
      <c r="K67" s="23">
        <v>2</v>
      </c>
      <c r="L67" s="23" t="s">
        <v>9</v>
      </c>
      <c r="M67" s="10">
        <v>7</v>
      </c>
      <c r="N67" s="31"/>
      <c r="O67" s="23"/>
      <c r="P67" s="23"/>
      <c r="Q67" s="23"/>
      <c r="R67" s="30"/>
      <c r="S67" s="47"/>
    </row>
    <row r="68" spans="1:19" ht="17.45" customHeight="1" thickBot="1" x14ac:dyDescent="0.3">
      <c r="A68" s="124" t="s">
        <v>19</v>
      </c>
      <c r="B68" s="125"/>
      <c r="C68" s="126"/>
      <c r="D68" s="104"/>
      <c r="E68" s="23">
        <v>1</v>
      </c>
      <c r="F68" s="23" t="s">
        <v>9</v>
      </c>
      <c r="G68" s="75">
        <v>200</v>
      </c>
      <c r="H68" s="23">
        <v>1</v>
      </c>
      <c r="I68" s="23" t="s">
        <v>9</v>
      </c>
      <c r="J68" s="10">
        <v>12</v>
      </c>
      <c r="K68" s="23">
        <v>1</v>
      </c>
      <c r="L68" s="23" t="s">
        <v>9</v>
      </c>
      <c r="M68" s="10">
        <v>11</v>
      </c>
      <c r="N68" s="31"/>
      <c r="O68" s="23"/>
      <c r="P68" s="23"/>
      <c r="Q68" s="23"/>
      <c r="R68" s="30"/>
      <c r="S68" s="48"/>
    </row>
    <row r="69" spans="1:19" ht="17.45" customHeight="1" thickBot="1" x14ac:dyDescent="0.3">
      <c r="A69" s="124" t="s">
        <v>18</v>
      </c>
      <c r="B69" s="125"/>
      <c r="C69" s="126"/>
      <c r="D69" s="104"/>
      <c r="E69" s="23">
        <v>1</v>
      </c>
      <c r="F69" s="23" t="s">
        <v>9</v>
      </c>
      <c r="G69" s="75">
        <v>200</v>
      </c>
      <c r="H69" s="23">
        <v>1</v>
      </c>
      <c r="I69" s="23" t="s">
        <v>9</v>
      </c>
      <c r="J69" s="10">
        <v>41</v>
      </c>
      <c r="K69" s="23">
        <v>1</v>
      </c>
      <c r="L69" s="23" t="s">
        <v>9</v>
      </c>
      <c r="M69" s="10">
        <v>38</v>
      </c>
      <c r="N69" s="31"/>
      <c r="O69" s="23"/>
      <c r="P69" s="23"/>
      <c r="Q69" s="23"/>
      <c r="R69" s="30"/>
      <c r="S69" s="48"/>
    </row>
    <row r="70" spans="1:19" ht="17.45" customHeight="1" thickBot="1" x14ac:dyDescent="0.3">
      <c r="A70" s="124" t="s">
        <v>42</v>
      </c>
      <c r="B70" s="125"/>
      <c r="C70" s="126"/>
      <c r="D70" s="104"/>
      <c r="E70" s="23">
        <v>1</v>
      </c>
      <c r="F70" s="23" t="s">
        <v>9</v>
      </c>
      <c r="G70" s="75">
        <v>100</v>
      </c>
      <c r="H70" s="23">
        <v>1</v>
      </c>
      <c r="I70" s="23" t="s">
        <v>9</v>
      </c>
      <c r="J70" s="10">
        <v>27</v>
      </c>
      <c r="K70" s="23">
        <v>1</v>
      </c>
      <c r="L70" s="23" t="s">
        <v>9</v>
      </c>
      <c r="M70" s="10">
        <v>24</v>
      </c>
      <c r="N70" s="31"/>
      <c r="O70" s="23"/>
      <c r="P70" s="23"/>
      <c r="Q70" s="23"/>
      <c r="R70" s="30"/>
      <c r="S70" s="48"/>
    </row>
    <row r="71" spans="1:19" ht="17.45" customHeight="1" thickBot="1" x14ac:dyDescent="0.3">
      <c r="A71" s="13"/>
      <c r="B71" s="14"/>
      <c r="C71" s="9" t="s">
        <v>13</v>
      </c>
      <c r="D71" s="104"/>
      <c r="E71" s="11"/>
      <c r="F71" s="11"/>
      <c r="G71" s="75"/>
      <c r="H71" s="11"/>
      <c r="I71" s="11">
        <v>20</v>
      </c>
      <c r="J71" s="10"/>
      <c r="K71" s="11"/>
      <c r="L71" s="11"/>
      <c r="M71" s="10"/>
      <c r="N71" s="12"/>
      <c r="O71" s="11"/>
      <c r="P71" s="11"/>
      <c r="Q71" s="11"/>
      <c r="R71" s="10"/>
    </row>
    <row r="72" spans="1:19" ht="17.45" customHeight="1" thickBot="1" x14ac:dyDescent="0.3">
      <c r="A72" s="115" t="s">
        <v>15</v>
      </c>
      <c r="B72" s="116"/>
      <c r="C72" s="117"/>
      <c r="D72" s="105"/>
      <c r="E72" s="115">
        <f>G52+G53+G54+G55+G56+G57+E58*G58+E59*G59+E60*G60+G61+G62+E63*G63+G64+E65*G65+G66+E67*G67+G68+G69+G70</f>
        <v>5083</v>
      </c>
      <c r="F72" s="116"/>
      <c r="G72" s="117"/>
      <c r="H72" s="115">
        <f>J52+J53+J54+J55+J56+J57+H58*J58+H59*J59+H60*J60+J61+J62+H63*J63+J64+H65*J65+J66+H67*J67+J68+J69+J70+I71</f>
        <v>348.5</v>
      </c>
      <c r="I72" s="116"/>
      <c r="J72" s="117"/>
      <c r="K72" s="115">
        <f>M52+M53+M54+M55+M56+M57+K58*M58+K59*M59+K60*M60+M61+M62+K63*M63+M64+K65*M65+M66+K67*M67+M68+M69+M70</f>
        <v>299</v>
      </c>
      <c r="L72" s="116"/>
      <c r="M72" s="117"/>
      <c r="N72" s="138">
        <f>N52*P52*R52/1000000</f>
        <v>1.8720000000000001</v>
      </c>
      <c r="O72" s="139"/>
      <c r="P72" s="139"/>
      <c r="Q72" s="139"/>
      <c r="R72" s="140"/>
    </row>
    <row r="73" spans="1:19" ht="17.45" customHeight="1" thickBot="1" x14ac:dyDescent="0.3">
      <c r="A73" s="124" t="s">
        <v>47</v>
      </c>
      <c r="B73" s="125"/>
      <c r="C73" s="126"/>
      <c r="D73" s="121" t="s">
        <v>60</v>
      </c>
      <c r="E73" s="23">
        <v>1</v>
      </c>
      <c r="F73" s="23" t="s">
        <v>9</v>
      </c>
      <c r="G73" s="75">
        <v>200</v>
      </c>
      <c r="H73" s="23">
        <v>1</v>
      </c>
      <c r="I73" s="23" t="s">
        <v>9</v>
      </c>
      <c r="J73" s="10">
        <v>37</v>
      </c>
      <c r="K73" s="23">
        <v>1</v>
      </c>
      <c r="L73" s="23" t="s">
        <v>9</v>
      </c>
      <c r="M73" s="10">
        <v>35</v>
      </c>
      <c r="N73" s="31">
        <v>110</v>
      </c>
      <c r="O73" s="23" t="s">
        <v>12</v>
      </c>
      <c r="P73" s="23">
        <v>110</v>
      </c>
      <c r="Q73" s="23" t="s">
        <v>12</v>
      </c>
      <c r="R73" s="30">
        <v>130</v>
      </c>
    </row>
    <row r="74" spans="1:19" ht="17.45" customHeight="1" thickBot="1" x14ac:dyDescent="0.3">
      <c r="A74" s="124" t="s">
        <v>47</v>
      </c>
      <c r="B74" s="125"/>
      <c r="C74" s="126"/>
      <c r="D74" s="122"/>
      <c r="E74" s="23">
        <v>1</v>
      </c>
      <c r="F74" s="23" t="s">
        <v>9</v>
      </c>
      <c r="G74" s="75">
        <v>205</v>
      </c>
      <c r="H74" s="23">
        <v>1</v>
      </c>
      <c r="I74" s="23" t="s">
        <v>9</v>
      </c>
      <c r="J74" s="10">
        <v>37</v>
      </c>
      <c r="K74" s="23">
        <v>1</v>
      </c>
      <c r="L74" s="23" t="s">
        <v>9</v>
      </c>
      <c r="M74" s="10">
        <v>35</v>
      </c>
      <c r="N74" s="31"/>
      <c r="O74" s="23"/>
      <c r="P74" s="23"/>
      <c r="Q74" s="23"/>
      <c r="R74" s="30"/>
    </row>
    <row r="75" spans="1:19" ht="17.45" customHeight="1" thickBot="1" x14ac:dyDescent="0.3">
      <c r="A75" s="124" t="s">
        <v>48</v>
      </c>
      <c r="B75" s="125"/>
      <c r="C75" s="126"/>
      <c r="D75" s="122"/>
      <c r="E75" s="23">
        <v>1</v>
      </c>
      <c r="F75" s="23" t="s">
        <v>9</v>
      </c>
      <c r="G75" s="75">
        <v>200</v>
      </c>
      <c r="H75" s="23">
        <v>1</v>
      </c>
      <c r="I75" s="23" t="s">
        <v>9</v>
      </c>
      <c r="J75" s="10">
        <v>44</v>
      </c>
      <c r="K75" s="23">
        <v>1</v>
      </c>
      <c r="L75" s="23" t="s">
        <v>9</v>
      </c>
      <c r="M75" s="10">
        <v>42</v>
      </c>
      <c r="N75" s="31"/>
      <c r="O75" s="23"/>
      <c r="P75" s="23"/>
      <c r="Q75" s="23"/>
      <c r="R75" s="30"/>
    </row>
    <row r="76" spans="1:19" ht="17.45" customHeight="1" thickBot="1" x14ac:dyDescent="0.3">
      <c r="A76" s="124" t="s">
        <v>48</v>
      </c>
      <c r="B76" s="125"/>
      <c r="C76" s="126"/>
      <c r="D76" s="122"/>
      <c r="E76" s="23">
        <v>1</v>
      </c>
      <c r="F76" s="23" t="s">
        <v>9</v>
      </c>
      <c r="G76" s="75">
        <v>223</v>
      </c>
      <c r="H76" s="23">
        <v>1</v>
      </c>
      <c r="I76" s="23" t="s">
        <v>9</v>
      </c>
      <c r="J76" s="10">
        <v>48</v>
      </c>
      <c r="K76" s="23">
        <v>1</v>
      </c>
      <c r="L76" s="23" t="s">
        <v>9</v>
      </c>
      <c r="M76" s="10">
        <v>46</v>
      </c>
      <c r="N76" s="31"/>
      <c r="O76" s="23"/>
      <c r="P76" s="23"/>
      <c r="Q76" s="23"/>
      <c r="R76" s="30"/>
    </row>
    <row r="77" spans="1:19" ht="17.45" customHeight="1" thickBot="1" x14ac:dyDescent="0.3">
      <c r="A77" s="124" t="s">
        <v>49</v>
      </c>
      <c r="B77" s="125"/>
      <c r="C77" s="126"/>
      <c r="D77" s="122"/>
      <c r="E77" s="23">
        <v>1</v>
      </c>
      <c r="F77" s="23" t="s">
        <v>9</v>
      </c>
      <c r="G77" s="75">
        <v>206</v>
      </c>
      <c r="H77" s="23">
        <v>1</v>
      </c>
      <c r="I77" s="23" t="s">
        <v>9</v>
      </c>
      <c r="J77" s="10">
        <v>48</v>
      </c>
      <c r="K77" s="23">
        <v>1</v>
      </c>
      <c r="L77" s="23" t="s">
        <v>9</v>
      </c>
      <c r="M77" s="10">
        <v>45</v>
      </c>
      <c r="N77" s="31"/>
      <c r="O77" s="23"/>
      <c r="P77" s="23"/>
      <c r="Q77" s="23"/>
      <c r="R77" s="30"/>
    </row>
    <row r="78" spans="1:19" ht="17.45" customHeight="1" thickBot="1" x14ac:dyDescent="0.3">
      <c r="A78" s="124" t="s">
        <v>50</v>
      </c>
      <c r="B78" s="125"/>
      <c r="C78" s="126"/>
      <c r="D78" s="122"/>
      <c r="E78" s="23">
        <v>1</v>
      </c>
      <c r="F78" s="23" t="s">
        <v>9</v>
      </c>
      <c r="G78" s="75">
        <v>200</v>
      </c>
      <c r="H78" s="23">
        <v>1</v>
      </c>
      <c r="I78" s="23" t="s">
        <v>9</v>
      </c>
      <c r="J78" s="10">
        <v>38</v>
      </c>
      <c r="K78" s="23">
        <v>1</v>
      </c>
      <c r="L78" s="23" t="s">
        <v>9</v>
      </c>
      <c r="M78" s="10">
        <v>36</v>
      </c>
      <c r="N78" s="31"/>
      <c r="O78" s="23"/>
      <c r="P78" s="23"/>
      <c r="Q78" s="23"/>
      <c r="R78" s="30"/>
    </row>
    <row r="79" spans="1:19" ht="17.45" customHeight="1" thickBot="1" x14ac:dyDescent="0.3">
      <c r="A79" s="124" t="s">
        <v>51</v>
      </c>
      <c r="B79" s="125"/>
      <c r="C79" s="126"/>
      <c r="D79" s="122"/>
      <c r="E79" s="23">
        <v>1</v>
      </c>
      <c r="F79" s="23" t="s">
        <v>9</v>
      </c>
      <c r="G79" s="75">
        <v>200</v>
      </c>
      <c r="H79" s="23">
        <v>1</v>
      </c>
      <c r="I79" s="23" t="s">
        <v>9</v>
      </c>
      <c r="J79" s="10">
        <v>22</v>
      </c>
      <c r="K79" s="23">
        <v>1</v>
      </c>
      <c r="L79" s="23" t="s">
        <v>9</v>
      </c>
      <c r="M79" s="10">
        <v>20</v>
      </c>
      <c r="N79" s="31"/>
      <c r="O79" s="23"/>
      <c r="P79" s="23"/>
      <c r="Q79" s="23"/>
      <c r="R79" s="30"/>
    </row>
    <row r="80" spans="1:19" ht="17.45" customHeight="1" thickBot="1" x14ac:dyDescent="0.3">
      <c r="A80" s="124" t="s">
        <v>51</v>
      </c>
      <c r="B80" s="125"/>
      <c r="C80" s="126"/>
      <c r="D80" s="122"/>
      <c r="E80" s="23">
        <v>1</v>
      </c>
      <c r="F80" s="23" t="s">
        <v>9</v>
      </c>
      <c r="G80" s="75">
        <v>230</v>
      </c>
      <c r="H80" s="23">
        <v>1</v>
      </c>
      <c r="I80" s="23" t="s">
        <v>9</v>
      </c>
      <c r="J80" s="10">
        <v>25</v>
      </c>
      <c r="K80" s="23">
        <v>1</v>
      </c>
      <c r="L80" s="23" t="s">
        <v>9</v>
      </c>
      <c r="M80" s="10">
        <v>23</v>
      </c>
      <c r="N80" s="31"/>
      <c r="O80" s="23"/>
      <c r="P80" s="23"/>
      <c r="Q80" s="23"/>
      <c r="R80" s="30"/>
    </row>
    <row r="81" spans="1:18" ht="17.45" customHeight="1" thickBot="1" x14ac:dyDescent="0.3">
      <c r="A81" s="124" t="s">
        <v>52</v>
      </c>
      <c r="B81" s="125"/>
      <c r="C81" s="126"/>
      <c r="D81" s="122"/>
      <c r="E81" s="23">
        <v>1</v>
      </c>
      <c r="F81" s="23" t="s">
        <v>9</v>
      </c>
      <c r="G81" s="75">
        <v>300</v>
      </c>
      <c r="H81" s="23">
        <v>1</v>
      </c>
      <c r="I81" s="23" t="s">
        <v>9</v>
      </c>
      <c r="J81" s="10">
        <v>44</v>
      </c>
      <c r="K81" s="23">
        <v>1</v>
      </c>
      <c r="L81" s="23" t="s">
        <v>9</v>
      </c>
      <c r="M81" s="10">
        <v>41</v>
      </c>
      <c r="N81" s="31"/>
      <c r="O81" s="23"/>
      <c r="P81" s="23"/>
      <c r="Q81" s="23"/>
      <c r="R81" s="30"/>
    </row>
    <row r="82" spans="1:18" ht="17.45" customHeight="1" thickBot="1" x14ac:dyDescent="0.3">
      <c r="A82" s="124" t="s">
        <v>53</v>
      </c>
      <c r="B82" s="125"/>
      <c r="C82" s="126"/>
      <c r="D82" s="122"/>
      <c r="E82" s="23">
        <v>2</v>
      </c>
      <c r="F82" s="23" t="s">
        <v>9</v>
      </c>
      <c r="G82" s="75">
        <v>200</v>
      </c>
      <c r="H82" s="23">
        <v>2</v>
      </c>
      <c r="I82" s="23" t="s">
        <v>9</v>
      </c>
      <c r="J82" s="10">
        <v>33</v>
      </c>
      <c r="K82" s="23">
        <v>2</v>
      </c>
      <c r="L82" s="23" t="s">
        <v>9</v>
      </c>
      <c r="M82" s="10">
        <v>30</v>
      </c>
      <c r="N82" s="31"/>
      <c r="O82" s="23"/>
      <c r="P82" s="23"/>
      <c r="Q82" s="23"/>
      <c r="R82" s="30"/>
    </row>
    <row r="83" spans="1:18" ht="17.45" customHeight="1" thickBot="1" x14ac:dyDescent="0.3">
      <c r="A83" s="124" t="s">
        <v>54</v>
      </c>
      <c r="B83" s="125"/>
      <c r="C83" s="126"/>
      <c r="D83" s="122"/>
      <c r="E83" s="23">
        <v>1</v>
      </c>
      <c r="F83" s="23" t="s">
        <v>9</v>
      </c>
      <c r="G83" s="75">
        <v>300</v>
      </c>
      <c r="H83" s="23">
        <v>1</v>
      </c>
      <c r="I83" s="23" t="s">
        <v>9</v>
      </c>
      <c r="J83" s="10">
        <v>51</v>
      </c>
      <c r="K83" s="23">
        <v>1</v>
      </c>
      <c r="L83" s="23" t="s">
        <v>9</v>
      </c>
      <c r="M83" s="10">
        <v>48</v>
      </c>
      <c r="N83" s="31"/>
      <c r="O83" s="23"/>
      <c r="P83" s="23"/>
      <c r="Q83" s="23"/>
      <c r="R83" s="30"/>
    </row>
    <row r="84" spans="1:18" ht="17.45" customHeight="1" thickBot="1" x14ac:dyDescent="0.3">
      <c r="A84" s="124" t="s">
        <v>55</v>
      </c>
      <c r="B84" s="125"/>
      <c r="C84" s="126"/>
      <c r="D84" s="122"/>
      <c r="E84" s="23">
        <v>1</v>
      </c>
      <c r="F84" s="23" t="s">
        <v>9</v>
      </c>
      <c r="G84" s="75">
        <v>310</v>
      </c>
      <c r="H84" s="23">
        <v>1</v>
      </c>
      <c r="I84" s="23" t="s">
        <v>9</v>
      </c>
      <c r="J84" s="10">
        <v>33</v>
      </c>
      <c r="K84" s="23">
        <v>1</v>
      </c>
      <c r="L84" s="23" t="s">
        <v>9</v>
      </c>
      <c r="M84" s="10">
        <v>31</v>
      </c>
      <c r="N84" s="31"/>
      <c r="O84" s="23"/>
      <c r="P84" s="23"/>
      <c r="Q84" s="23"/>
      <c r="R84" s="30"/>
    </row>
    <row r="85" spans="1:18" ht="17.45" customHeight="1" thickBot="1" x14ac:dyDescent="0.3">
      <c r="A85" s="124" t="s">
        <v>56</v>
      </c>
      <c r="B85" s="125"/>
      <c r="C85" s="126"/>
      <c r="D85" s="122"/>
      <c r="E85" s="23">
        <v>1</v>
      </c>
      <c r="F85" s="23" t="s">
        <v>9</v>
      </c>
      <c r="G85" s="75">
        <v>300</v>
      </c>
      <c r="H85" s="23">
        <v>1</v>
      </c>
      <c r="I85" s="23" t="s">
        <v>9</v>
      </c>
      <c r="J85" s="10">
        <v>52</v>
      </c>
      <c r="K85" s="23">
        <v>1</v>
      </c>
      <c r="L85" s="23" t="s">
        <v>9</v>
      </c>
      <c r="M85" s="10">
        <v>48</v>
      </c>
      <c r="N85" s="31"/>
      <c r="O85" s="23"/>
      <c r="P85" s="23"/>
      <c r="Q85" s="23"/>
      <c r="R85" s="30"/>
    </row>
    <row r="86" spans="1:18" ht="17.45" customHeight="1" thickBot="1" x14ac:dyDescent="0.3">
      <c r="A86" s="124" t="s">
        <v>57</v>
      </c>
      <c r="B86" s="125"/>
      <c r="C86" s="126"/>
      <c r="D86" s="122"/>
      <c r="E86" s="23">
        <v>1</v>
      </c>
      <c r="F86" s="23" t="s">
        <v>9</v>
      </c>
      <c r="G86" s="75">
        <v>200</v>
      </c>
      <c r="H86" s="23">
        <v>1</v>
      </c>
      <c r="I86" s="23" t="s">
        <v>9</v>
      </c>
      <c r="J86" s="10">
        <v>42</v>
      </c>
      <c r="K86" s="23">
        <v>1</v>
      </c>
      <c r="L86" s="23" t="s">
        <v>9</v>
      </c>
      <c r="M86" s="10">
        <v>40</v>
      </c>
      <c r="N86" s="31"/>
      <c r="O86" s="23"/>
      <c r="P86" s="23"/>
      <c r="Q86" s="23"/>
      <c r="R86" s="30"/>
    </row>
    <row r="87" spans="1:18" ht="17.45" customHeight="1" thickBot="1" x14ac:dyDescent="0.3">
      <c r="A87" s="124" t="s">
        <v>57</v>
      </c>
      <c r="B87" s="125"/>
      <c r="C87" s="126"/>
      <c r="D87" s="122"/>
      <c r="E87" s="23">
        <v>1</v>
      </c>
      <c r="F87" s="23" t="s">
        <v>9</v>
      </c>
      <c r="G87" s="75">
        <v>230</v>
      </c>
      <c r="H87" s="23">
        <v>1</v>
      </c>
      <c r="I87" s="23" t="s">
        <v>9</v>
      </c>
      <c r="J87" s="10">
        <v>46</v>
      </c>
      <c r="K87" s="23">
        <v>1</v>
      </c>
      <c r="L87" s="23" t="s">
        <v>9</v>
      </c>
      <c r="M87" s="10">
        <v>44</v>
      </c>
      <c r="N87" s="31"/>
      <c r="O87" s="23"/>
      <c r="P87" s="23"/>
      <c r="Q87" s="23"/>
      <c r="R87" s="30"/>
    </row>
    <row r="88" spans="1:18" ht="17.45" customHeight="1" thickBot="1" x14ac:dyDescent="0.3">
      <c r="A88" s="124" t="s">
        <v>58</v>
      </c>
      <c r="B88" s="125"/>
      <c r="C88" s="126"/>
      <c r="D88" s="122"/>
      <c r="E88" s="23">
        <v>1</v>
      </c>
      <c r="F88" s="23" t="s">
        <v>9</v>
      </c>
      <c r="G88" s="75">
        <v>342</v>
      </c>
      <c r="H88" s="23">
        <v>1</v>
      </c>
      <c r="I88" s="23" t="s">
        <v>9</v>
      </c>
      <c r="J88" s="10">
        <v>43</v>
      </c>
      <c r="K88" s="23">
        <v>1</v>
      </c>
      <c r="L88" s="23" t="s">
        <v>9</v>
      </c>
      <c r="M88" s="10">
        <v>40</v>
      </c>
      <c r="N88" s="31"/>
      <c r="O88" s="23"/>
      <c r="P88" s="23"/>
      <c r="Q88" s="23"/>
      <c r="R88" s="30"/>
    </row>
    <row r="89" spans="1:18" ht="17.45" customHeight="1" thickBot="1" x14ac:dyDescent="0.3">
      <c r="A89" s="124" t="s">
        <v>59</v>
      </c>
      <c r="B89" s="125"/>
      <c r="C89" s="126"/>
      <c r="D89" s="122"/>
      <c r="E89" s="23">
        <v>1</v>
      </c>
      <c r="F89" s="23" t="s">
        <v>9</v>
      </c>
      <c r="G89" s="75">
        <v>328</v>
      </c>
      <c r="H89" s="23">
        <v>1</v>
      </c>
      <c r="I89" s="23" t="s">
        <v>9</v>
      </c>
      <c r="J89" s="10">
        <v>80</v>
      </c>
      <c r="K89" s="23">
        <v>1</v>
      </c>
      <c r="L89" s="23" t="s">
        <v>9</v>
      </c>
      <c r="M89" s="10">
        <v>75</v>
      </c>
      <c r="N89" s="31"/>
      <c r="O89" s="23"/>
      <c r="P89" s="23"/>
      <c r="Q89" s="23"/>
      <c r="R89" s="30"/>
    </row>
    <row r="90" spans="1:18" ht="17.45" customHeight="1" thickBot="1" x14ac:dyDescent="0.3">
      <c r="A90" s="13"/>
      <c r="B90" s="14"/>
      <c r="C90" s="9" t="s">
        <v>13</v>
      </c>
      <c r="D90" s="122"/>
      <c r="E90" s="11"/>
      <c r="F90" s="11"/>
      <c r="G90" s="75"/>
      <c r="H90" s="11"/>
      <c r="I90" s="11">
        <v>20</v>
      </c>
      <c r="J90" s="10"/>
      <c r="K90" s="11"/>
      <c r="L90" s="11"/>
      <c r="M90" s="10"/>
      <c r="N90" s="12"/>
      <c r="O90" s="11"/>
      <c r="P90" s="11"/>
      <c r="Q90" s="11"/>
      <c r="R90" s="10"/>
    </row>
    <row r="91" spans="1:18" ht="17.45" customHeight="1" thickBot="1" x14ac:dyDescent="0.3">
      <c r="A91" s="115" t="s">
        <v>60</v>
      </c>
      <c r="B91" s="116"/>
      <c r="C91" s="117"/>
      <c r="D91" s="123"/>
      <c r="E91" s="115">
        <f>G73+G74+G75+G76+G77+G78+G79+G80+G81+E82*G82+G83+G84+G85+G86+G87+G88+G89</f>
        <v>4374</v>
      </c>
      <c r="F91" s="116"/>
      <c r="G91" s="117"/>
      <c r="H91" s="115">
        <f>J73+J74+J75+J76+J77+J78+J79+J80+J81+H82*J82+J83+J84+J85+J86+J87+J88+J89</f>
        <v>756</v>
      </c>
      <c r="I91" s="116"/>
      <c r="J91" s="117"/>
      <c r="K91" s="115">
        <f>M73+M74+M75+M76+M77+M78+M79+M80+M81+K82*M82+M83+M84+M85+M86+M87+M88+M89</f>
        <v>709</v>
      </c>
      <c r="L91" s="116"/>
      <c r="M91" s="117"/>
      <c r="N91" s="115">
        <f>N73*P73*R73/1000000</f>
        <v>1.573</v>
      </c>
      <c r="O91" s="116"/>
      <c r="P91" s="116"/>
      <c r="Q91" s="116"/>
      <c r="R91" s="117"/>
    </row>
    <row r="92" spans="1:18" ht="17.45" customHeight="1" thickBot="1" x14ac:dyDescent="0.3">
      <c r="A92" s="124" t="s">
        <v>61</v>
      </c>
      <c r="B92" s="125"/>
      <c r="C92" s="126"/>
      <c r="D92" s="121" t="s">
        <v>72</v>
      </c>
      <c r="E92" s="23">
        <v>1</v>
      </c>
      <c r="F92" s="23" t="s">
        <v>9</v>
      </c>
      <c r="G92" s="75">
        <v>200</v>
      </c>
      <c r="H92" s="23">
        <v>1</v>
      </c>
      <c r="I92" s="23" t="s">
        <v>9</v>
      </c>
      <c r="J92" s="10">
        <v>33</v>
      </c>
      <c r="K92" s="23">
        <v>1</v>
      </c>
      <c r="L92" s="23" t="s">
        <v>9</v>
      </c>
      <c r="M92" s="10">
        <v>31</v>
      </c>
      <c r="N92" s="12">
        <v>80</v>
      </c>
      <c r="O92" s="11" t="s">
        <v>12</v>
      </c>
      <c r="P92" s="11">
        <v>120</v>
      </c>
      <c r="Q92" s="11" t="s">
        <v>12</v>
      </c>
      <c r="R92" s="10">
        <v>140</v>
      </c>
    </row>
    <row r="93" spans="1:18" ht="17.45" customHeight="1" thickBot="1" x14ac:dyDescent="0.3">
      <c r="A93" s="124" t="s">
        <v>62</v>
      </c>
      <c r="B93" s="125"/>
      <c r="C93" s="126"/>
      <c r="D93" s="122"/>
      <c r="E93" s="23">
        <v>1</v>
      </c>
      <c r="F93" s="23" t="s">
        <v>9</v>
      </c>
      <c r="G93" s="75">
        <v>100</v>
      </c>
      <c r="H93" s="23">
        <v>1</v>
      </c>
      <c r="I93" s="23" t="s">
        <v>9</v>
      </c>
      <c r="J93" s="10">
        <v>26</v>
      </c>
      <c r="K93" s="23">
        <v>1</v>
      </c>
      <c r="L93" s="23" t="s">
        <v>9</v>
      </c>
      <c r="M93" s="10">
        <v>24</v>
      </c>
      <c r="N93" s="12"/>
      <c r="O93" s="11"/>
      <c r="P93" s="11"/>
      <c r="Q93" s="11"/>
      <c r="R93" s="10"/>
    </row>
    <row r="94" spans="1:18" ht="17.45" customHeight="1" thickBot="1" x14ac:dyDescent="0.3">
      <c r="A94" s="124" t="s">
        <v>62</v>
      </c>
      <c r="B94" s="125"/>
      <c r="C94" s="126"/>
      <c r="D94" s="122"/>
      <c r="E94" s="23">
        <v>1</v>
      </c>
      <c r="F94" s="23" t="s">
        <v>9</v>
      </c>
      <c r="G94" s="75">
        <v>340</v>
      </c>
      <c r="H94" s="23">
        <v>1</v>
      </c>
      <c r="I94" s="23" t="s">
        <v>9</v>
      </c>
      <c r="J94" s="10">
        <v>88</v>
      </c>
      <c r="K94" s="23">
        <v>1</v>
      </c>
      <c r="L94" s="23" t="s">
        <v>9</v>
      </c>
      <c r="M94" s="10">
        <v>81</v>
      </c>
      <c r="N94" s="12"/>
      <c r="O94" s="11"/>
      <c r="P94" s="11"/>
      <c r="Q94" s="11"/>
      <c r="R94" s="10"/>
    </row>
    <row r="95" spans="1:18" ht="17.45" customHeight="1" thickBot="1" x14ac:dyDescent="0.3">
      <c r="A95" s="124" t="s">
        <v>63</v>
      </c>
      <c r="B95" s="125"/>
      <c r="C95" s="126"/>
      <c r="D95" s="122"/>
      <c r="E95" s="23">
        <v>1</v>
      </c>
      <c r="F95" s="23" t="s">
        <v>9</v>
      </c>
      <c r="G95" s="75">
        <v>330</v>
      </c>
      <c r="H95" s="23">
        <v>1</v>
      </c>
      <c r="I95" s="23" t="s">
        <v>9</v>
      </c>
      <c r="J95" s="10">
        <v>28</v>
      </c>
      <c r="K95" s="23">
        <v>1</v>
      </c>
      <c r="L95" s="23" t="s">
        <v>9</v>
      </c>
      <c r="M95" s="10">
        <v>26</v>
      </c>
      <c r="N95" s="12"/>
      <c r="O95" s="11"/>
      <c r="P95" s="11"/>
      <c r="Q95" s="11"/>
      <c r="R95" s="10"/>
    </row>
    <row r="96" spans="1:18" ht="17.45" customHeight="1" thickBot="1" x14ac:dyDescent="0.3">
      <c r="A96" s="124" t="s">
        <v>64</v>
      </c>
      <c r="B96" s="125"/>
      <c r="C96" s="126"/>
      <c r="D96" s="122"/>
      <c r="E96" s="23">
        <v>1</v>
      </c>
      <c r="F96" s="23" t="s">
        <v>9</v>
      </c>
      <c r="G96" s="75">
        <v>300</v>
      </c>
      <c r="H96" s="23">
        <v>1</v>
      </c>
      <c r="I96" s="23" t="s">
        <v>9</v>
      </c>
      <c r="J96" s="10">
        <v>32</v>
      </c>
      <c r="K96" s="23">
        <v>1</v>
      </c>
      <c r="L96" s="23" t="s">
        <v>9</v>
      </c>
      <c r="M96" s="10">
        <v>30</v>
      </c>
      <c r="N96" s="12"/>
      <c r="O96" s="11"/>
      <c r="P96" s="11"/>
      <c r="Q96" s="11"/>
      <c r="R96" s="10"/>
    </row>
    <row r="97" spans="1:18" ht="17.45" customHeight="1" thickBot="1" x14ac:dyDescent="0.3">
      <c r="A97" s="124" t="s">
        <v>65</v>
      </c>
      <c r="B97" s="125"/>
      <c r="C97" s="126"/>
      <c r="D97" s="122"/>
      <c r="E97" s="23">
        <v>1</v>
      </c>
      <c r="F97" s="23" t="s">
        <v>9</v>
      </c>
      <c r="G97" s="75">
        <v>230</v>
      </c>
      <c r="H97" s="23">
        <v>1</v>
      </c>
      <c r="I97" s="23" t="s">
        <v>9</v>
      </c>
      <c r="J97" s="10">
        <v>30</v>
      </c>
      <c r="K97" s="23">
        <v>1</v>
      </c>
      <c r="L97" s="23" t="s">
        <v>9</v>
      </c>
      <c r="M97" s="10">
        <v>28</v>
      </c>
      <c r="N97" s="12"/>
      <c r="O97" s="11"/>
      <c r="P97" s="11"/>
      <c r="Q97" s="11"/>
      <c r="R97" s="10"/>
    </row>
    <row r="98" spans="1:18" ht="17.45" customHeight="1" thickBot="1" x14ac:dyDescent="0.3">
      <c r="A98" s="124" t="s">
        <v>66</v>
      </c>
      <c r="B98" s="125"/>
      <c r="C98" s="126"/>
      <c r="D98" s="122"/>
      <c r="E98" s="23">
        <v>1</v>
      </c>
      <c r="F98" s="23" t="s">
        <v>9</v>
      </c>
      <c r="G98" s="75">
        <v>334</v>
      </c>
      <c r="H98" s="23">
        <v>1</v>
      </c>
      <c r="I98" s="23" t="s">
        <v>9</v>
      </c>
      <c r="J98" s="10">
        <v>45</v>
      </c>
      <c r="K98" s="23">
        <v>1</v>
      </c>
      <c r="L98" s="23" t="s">
        <v>9</v>
      </c>
      <c r="M98" s="10">
        <v>43</v>
      </c>
      <c r="N98" s="12"/>
      <c r="O98" s="11"/>
      <c r="P98" s="11"/>
      <c r="Q98" s="11"/>
      <c r="R98" s="10"/>
    </row>
    <row r="99" spans="1:18" ht="17.45" customHeight="1" thickBot="1" x14ac:dyDescent="0.3">
      <c r="A99" s="124" t="s">
        <v>67</v>
      </c>
      <c r="B99" s="125"/>
      <c r="C99" s="126"/>
      <c r="D99" s="122"/>
      <c r="E99" s="23">
        <v>1</v>
      </c>
      <c r="F99" s="23" t="s">
        <v>9</v>
      </c>
      <c r="G99" s="75">
        <v>350</v>
      </c>
      <c r="H99" s="23">
        <v>1</v>
      </c>
      <c r="I99" s="23" t="s">
        <v>9</v>
      </c>
      <c r="J99" s="10">
        <v>36</v>
      </c>
      <c r="K99" s="23">
        <v>1</v>
      </c>
      <c r="L99" s="23" t="s">
        <v>9</v>
      </c>
      <c r="M99" s="10">
        <v>34</v>
      </c>
      <c r="N99" s="12"/>
      <c r="O99" s="11"/>
      <c r="P99" s="11"/>
      <c r="Q99" s="11"/>
      <c r="R99" s="10"/>
    </row>
    <row r="100" spans="1:18" ht="17.45" customHeight="1" thickBot="1" x14ac:dyDescent="0.3">
      <c r="A100" s="124" t="s">
        <v>68</v>
      </c>
      <c r="B100" s="125"/>
      <c r="C100" s="126"/>
      <c r="D100" s="122"/>
      <c r="E100" s="23">
        <v>1</v>
      </c>
      <c r="F100" s="23" t="s">
        <v>9</v>
      </c>
      <c r="G100" s="75">
        <v>200</v>
      </c>
      <c r="H100" s="23">
        <v>1</v>
      </c>
      <c r="I100" s="23" t="s">
        <v>9</v>
      </c>
      <c r="J100" s="10">
        <v>26</v>
      </c>
      <c r="K100" s="23">
        <v>1</v>
      </c>
      <c r="L100" s="23" t="s">
        <v>9</v>
      </c>
      <c r="M100" s="10">
        <v>24</v>
      </c>
      <c r="N100" s="12"/>
      <c r="O100" s="11"/>
      <c r="P100" s="11"/>
      <c r="Q100" s="11"/>
      <c r="R100" s="10"/>
    </row>
    <row r="101" spans="1:18" ht="17.45" customHeight="1" thickBot="1" x14ac:dyDescent="0.3">
      <c r="A101" s="124" t="s">
        <v>68</v>
      </c>
      <c r="B101" s="125"/>
      <c r="C101" s="126"/>
      <c r="D101" s="122"/>
      <c r="E101" s="23">
        <v>1</v>
      </c>
      <c r="F101" s="23" t="s">
        <v>9</v>
      </c>
      <c r="G101" s="75">
        <v>204</v>
      </c>
      <c r="H101" s="23">
        <v>1</v>
      </c>
      <c r="I101" s="23" t="s">
        <v>9</v>
      </c>
      <c r="J101" s="10">
        <v>26</v>
      </c>
      <c r="K101" s="23">
        <v>1</v>
      </c>
      <c r="L101" s="23" t="s">
        <v>9</v>
      </c>
      <c r="M101" s="10">
        <v>24</v>
      </c>
      <c r="N101" s="12"/>
      <c r="O101" s="11"/>
      <c r="P101" s="11"/>
      <c r="Q101" s="11"/>
      <c r="R101" s="10"/>
    </row>
    <row r="102" spans="1:18" ht="17.45" customHeight="1" thickBot="1" x14ac:dyDescent="0.3">
      <c r="A102" s="124" t="s">
        <v>54</v>
      </c>
      <c r="B102" s="125"/>
      <c r="C102" s="126"/>
      <c r="D102" s="122"/>
      <c r="E102" s="23">
        <v>2</v>
      </c>
      <c r="F102" s="23" t="s">
        <v>9</v>
      </c>
      <c r="G102" s="75">
        <v>200</v>
      </c>
      <c r="H102" s="23">
        <v>2</v>
      </c>
      <c r="I102" s="23" t="s">
        <v>9</v>
      </c>
      <c r="J102" s="10">
        <v>34</v>
      </c>
      <c r="K102" s="23">
        <v>2</v>
      </c>
      <c r="L102" s="23" t="s">
        <v>9</v>
      </c>
      <c r="M102" s="10">
        <v>32</v>
      </c>
      <c r="N102" s="12"/>
      <c r="O102" s="11"/>
      <c r="P102" s="11"/>
      <c r="Q102" s="11"/>
      <c r="R102" s="10"/>
    </row>
    <row r="103" spans="1:18" ht="17.45" customHeight="1" thickBot="1" x14ac:dyDescent="0.3">
      <c r="A103" s="124" t="s">
        <v>55</v>
      </c>
      <c r="B103" s="125"/>
      <c r="C103" s="126"/>
      <c r="D103" s="122"/>
      <c r="E103" s="23">
        <v>1</v>
      </c>
      <c r="F103" s="23" t="s">
        <v>9</v>
      </c>
      <c r="G103" s="75">
        <v>200</v>
      </c>
      <c r="H103" s="23">
        <v>1</v>
      </c>
      <c r="I103" s="23" t="s">
        <v>9</v>
      </c>
      <c r="J103" s="10">
        <v>20</v>
      </c>
      <c r="K103" s="23">
        <v>1</v>
      </c>
      <c r="L103" s="23" t="s">
        <v>9</v>
      </c>
      <c r="M103" s="10">
        <v>22</v>
      </c>
      <c r="N103" s="12"/>
      <c r="O103" s="11"/>
      <c r="P103" s="11"/>
      <c r="Q103" s="11"/>
      <c r="R103" s="10"/>
    </row>
    <row r="104" spans="1:18" ht="17.45" customHeight="1" thickBot="1" x14ac:dyDescent="0.3">
      <c r="A104" s="124" t="s">
        <v>69</v>
      </c>
      <c r="B104" s="125"/>
      <c r="C104" s="126"/>
      <c r="D104" s="122"/>
      <c r="E104" s="23">
        <v>1</v>
      </c>
      <c r="F104" s="23" t="s">
        <v>9</v>
      </c>
      <c r="G104" s="75">
        <v>200</v>
      </c>
      <c r="H104" s="23">
        <v>1</v>
      </c>
      <c r="I104" s="23" t="s">
        <v>9</v>
      </c>
      <c r="J104" s="10">
        <v>26</v>
      </c>
      <c r="K104" s="23">
        <v>1</v>
      </c>
      <c r="L104" s="23" t="s">
        <v>9</v>
      </c>
      <c r="M104" s="10">
        <v>24</v>
      </c>
      <c r="N104" s="12"/>
      <c r="O104" s="11"/>
      <c r="P104" s="11"/>
      <c r="Q104" s="11"/>
      <c r="R104" s="10"/>
    </row>
    <row r="105" spans="1:18" ht="17.45" customHeight="1" thickBot="1" x14ac:dyDescent="0.3">
      <c r="A105" s="124" t="s">
        <v>69</v>
      </c>
      <c r="B105" s="125"/>
      <c r="C105" s="126"/>
      <c r="D105" s="122"/>
      <c r="E105" s="23">
        <v>1</v>
      </c>
      <c r="F105" s="23" t="s">
        <v>9</v>
      </c>
      <c r="G105" s="75">
        <v>213</v>
      </c>
      <c r="H105" s="23">
        <v>1</v>
      </c>
      <c r="I105" s="23" t="s">
        <v>9</v>
      </c>
      <c r="J105" s="10">
        <v>27</v>
      </c>
      <c r="K105" s="23">
        <v>1</v>
      </c>
      <c r="L105" s="23" t="s">
        <v>9</v>
      </c>
      <c r="M105" s="10">
        <v>25</v>
      </c>
      <c r="N105" s="12"/>
      <c r="O105" s="11"/>
      <c r="P105" s="11"/>
      <c r="Q105" s="11"/>
      <c r="R105" s="10"/>
    </row>
    <row r="106" spans="1:18" ht="17.45" customHeight="1" thickBot="1" x14ac:dyDescent="0.3">
      <c r="A106" s="124" t="s">
        <v>70</v>
      </c>
      <c r="B106" s="125"/>
      <c r="C106" s="126"/>
      <c r="D106" s="122"/>
      <c r="E106" s="23">
        <v>1</v>
      </c>
      <c r="F106" s="23" t="s">
        <v>9</v>
      </c>
      <c r="G106" s="75">
        <v>200</v>
      </c>
      <c r="H106" s="23">
        <v>1</v>
      </c>
      <c r="I106" s="23" t="s">
        <v>9</v>
      </c>
      <c r="J106" s="10">
        <v>31</v>
      </c>
      <c r="K106" s="23">
        <v>1</v>
      </c>
      <c r="L106" s="23" t="s">
        <v>9</v>
      </c>
      <c r="M106" s="10">
        <v>29</v>
      </c>
      <c r="N106" s="12"/>
      <c r="O106" s="11"/>
      <c r="P106" s="11"/>
      <c r="Q106" s="11"/>
      <c r="R106" s="10"/>
    </row>
    <row r="107" spans="1:18" ht="17.45" customHeight="1" thickBot="1" x14ac:dyDescent="0.3">
      <c r="A107" s="124" t="s">
        <v>70</v>
      </c>
      <c r="B107" s="125"/>
      <c r="C107" s="126"/>
      <c r="D107" s="122"/>
      <c r="E107" s="23">
        <v>1</v>
      </c>
      <c r="F107" s="23" t="s">
        <v>9</v>
      </c>
      <c r="G107" s="75">
        <v>210</v>
      </c>
      <c r="H107" s="23">
        <v>1</v>
      </c>
      <c r="I107" s="23" t="s">
        <v>9</v>
      </c>
      <c r="J107" s="10">
        <v>31</v>
      </c>
      <c r="K107" s="23">
        <v>1</v>
      </c>
      <c r="L107" s="23" t="s">
        <v>9</v>
      </c>
      <c r="M107" s="10">
        <v>29</v>
      </c>
      <c r="N107" s="12"/>
      <c r="O107" s="11"/>
      <c r="P107" s="11"/>
      <c r="Q107" s="11"/>
      <c r="R107" s="10"/>
    </row>
    <row r="108" spans="1:18" ht="17.45" customHeight="1" thickBot="1" x14ac:dyDescent="0.3">
      <c r="A108" s="124" t="s">
        <v>58</v>
      </c>
      <c r="B108" s="125"/>
      <c r="C108" s="126"/>
      <c r="D108" s="122"/>
      <c r="E108" s="23">
        <v>1</v>
      </c>
      <c r="F108" s="23" t="s">
        <v>9</v>
      </c>
      <c r="G108" s="75">
        <v>200</v>
      </c>
      <c r="H108" s="23">
        <v>1</v>
      </c>
      <c r="I108" s="23" t="s">
        <v>9</v>
      </c>
      <c r="J108" s="10">
        <v>26</v>
      </c>
      <c r="K108" s="23">
        <v>1</v>
      </c>
      <c r="L108" s="23" t="s">
        <v>9</v>
      </c>
      <c r="M108" s="10">
        <v>24</v>
      </c>
      <c r="N108" s="12"/>
      <c r="O108" s="11"/>
      <c r="P108" s="11"/>
      <c r="Q108" s="11"/>
      <c r="R108" s="10"/>
    </row>
    <row r="109" spans="1:18" ht="17.45" customHeight="1" thickBot="1" x14ac:dyDescent="0.3">
      <c r="A109" s="124" t="s">
        <v>71</v>
      </c>
      <c r="B109" s="125"/>
      <c r="C109" s="126"/>
      <c r="D109" s="122"/>
      <c r="E109" s="23">
        <v>1</v>
      </c>
      <c r="F109" s="23" t="s">
        <v>9</v>
      </c>
      <c r="G109" s="75">
        <v>200</v>
      </c>
      <c r="H109" s="23">
        <v>1</v>
      </c>
      <c r="I109" s="23" t="s">
        <v>9</v>
      </c>
      <c r="J109" s="10">
        <v>32</v>
      </c>
      <c r="K109" s="23">
        <v>1</v>
      </c>
      <c r="L109" s="23" t="s">
        <v>9</v>
      </c>
      <c r="M109" s="10">
        <v>30</v>
      </c>
      <c r="N109" s="12"/>
      <c r="O109" s="11"/>
      <c r="P109" s="11"/>
      <c r="Q109" s="11"/>
      <c r="R109" s="10"/>
    </row>
    <row r="110" spans="1:18" ht="17.45" customHeight="1" thickBot="1" x14ac:dyDescent="0.3">
      <c r="A110" s="124" t="s">
        <v>71</v>
      </c>
      <c r="B110" s="125"/>
      <c r="C110" s="126"/>
      <c r="D110" s="122"/>
      <c r="E110" s="23">
        <v>1</v>
      </c>
      <c r="F110" s="23" t="s">
        <v>9</v>
      </c>
      <c r="G110" s="75">
        <v>215</v>
      </c>
      <c r="H110" s="23">
        <v>1</v>
      </c>
      <c r="I110" s="23" t="s">
        <v>9</v>
      </c>
      <c r="J110" s="10">
        <v>32</v>
      </c>
      <c r="K110" s="23">
        <v>1</v>
      </c>
      <c r="L110" s="23" t="s">
        <v>9</v>
      </c>
      <c r="M110" s="10">
        <v>30</v>
      </c>
      <c r="N110" s="12"/>
      <c r="O110" s="11"/>
      <c r="P110" s="11"/>
      <c r="Q110" s="11"/>
      <c r="R110" s="10"/>
    </row>
    <row r="111" spans="1:18" ht="17.45" customHeight="1" thickBot="1" x14ac:dyDescent="0.3">
      <c r="A111" s="13"/>
      <c r="B111" s="14"/>
      <c r="C111" s="9" t="s">
        <v>13</v>
      </c>
      <c r="D111" s="122"/>
      <c r="E111" s="11"/>
      <c r="F111" s="11"/>
      <c r="G111" s="75"/>
      <c r="H111" s="11"/>
      <c r="I111" s="11">
        <v>20</v>
      </c>
      <c r="J111" s="10"/>
      <c r="K111" s="11"/>
      <c r="L111" s="11"/>
      <c r="M111" s="10"/>
      <c r="N111" s="12"/>
      <c r="O111" s="11"/>
      <c r="P111" s="11"/>
      <c r="Q111" s="11"/>
      <c r="R111" s="10"/>
    </row>
    <row r="112" spans="1:18" ht="17.45" customHeight="1" thickBot="1" x14ac:dyDescent="0.3">
      <c r="A112" s="115" t="s">
        <v>72</v>
      </c>
      <c r="B112" s="116"/>
      <c r="C112" s="117"/>
      <c r="D112" s="123"/>
      <c r="E112" s="115">
        <f>G92+G93+G94+G95+G96+G97+G98+G99+G100+G101+E102*G102+G103+G104+G105+G106+G107+G108+G109+G110</f>
        <v>4626</v>
      </c>
      <c r="F112" s="116"/>
      <c r="G112" s="117"/>
      <c r="H112" s="115">
        <f>J92+J93+J94+J95+J96+J97+J98+J99+J100+J101+H102*J102+J103+J104+J105+J106+J107+J108+J109+J110+I111</f>
        <v>683</v>
      </c>
      <c r="I112" s="116"/>
      <c r="J112" s="117"/>
      <c r="K112" s="115">
        <f>M92+M93+M94+M95+M96+M97+M98+M99+M100+M101+K102*M102+M103+M104+M105+M106+M107+M108+M109+M110</f>
        <v>622</v>
      </c>
      <c r="L112" s="116"/>
      <c r="M112" s="117"/>
      <c r="N112" s="118">
        <f>N92*P92*R92/1000000</f>
        <v>1.3440000000000001</v>
      </c>
      <c r="O112" s="119"/>
      <c r="P112" s="119"/>
      <c r="Q112" s="119"/>
      <c r="R112" s="120"/>
    </row>
    <row r="113" spans="1:18" ht="17.45" customHeight="1" thickBot="1" x14ac:dyDescent="0.3">
      <c r="A113" s="124" t="s">
        <v>73</v>
      </c>
      <c r="B113" s="125"/>
      <c r="C113" s="126"/>
      <c r="D113" s="121" t="s">
        <v>76</v>
      </c>
      <c r="E113" s="23">
        <v>1</v>
      </c>
      <c r="F113" s="23" t="s">
        <v>9</v>
      </c>
      <c r="G113" s="75">
        <v>300</v>
      </c>
      <c r="H113" s="23">
        <v>1</v>
      </c>
      <c r="I113" s="23" t="s">
        <v>9</v>
      </c>
      <c r="J113" s="10">
        <v>55</v>
      </c>
      <c r="K113" s="23">
        <v>1</v>
      </c>
      <c r="L113" s="23" t="s">
        <v>9</v>
      </c>
      <c r="M113" s="10">
        <v>52</v>
      </c>
      <c r="N113" s="12">
        <v>110</v>
      </c>
      <c r="O113" s="11" t="s">
        <v>12</v>
      </c>
      <c r="P113" s="11">
        <v>110</v>
      </c>
      <c r="Q113" s="11" t="s">
        <v>12</v>
      </c>
      <c r="R113" s="10">
        <v>125</v>
      </c>
    </row>
    <row r="114" spans="1:18" ht="17.45" customHeight="1" thickBot="1" x14ac:dyDescent="0.3">
      <c r="A114" s="124" t="s">
        <v>73</v>
      </c>
      <c r="B114" s="125"/>
      <c r="C114" s="126"/>
      <c r="D114" s="122"/>
      <c r="E114" s="23">
        <v>1</v>
      </c>
      <c r="F114" s="23" t="s">
        <v>9</v>
      </c>
      <c r="G114" s="75">
        <v>365</v>
      </c>
      <c r="H114" s="23">
        <v>1</v>
      </c>
      <c r="I114" s="23" t="s">
        <v>9</v>
      </c>
      <c r="J114" s="10">
        <v>67</v>
      </c>
      <c r="K114" s="23">
        <v>1</v>
      </c>
      <c r="L114" s="23" t="s">
        <v>9</v>
      </c>
      <c r="M114" s="10">
        <v>63</v>
      </c>
      <c r="N114" s="12"/>
      <c r="O114" s="11"/>
      <c r="P114" s="11"/>
      <c r="Q114" s="11"/>
      <c r="R114" s="10"/>
    </row>
    <row r="115" spans="1:18" ht="17.45" customHeight="1" thickBot="1" x14ac:dyDescent="0.3">
      <c r="A115" s="115" t="s">
        <v>62</v>
      </c>
      <c r="B115" s="116"/>
      <c r="C115" s="117"/>
      <c r="D115" s="122"/>
      <c r="E115" s="23">
        <v>2</v>
      </c>
      <c r="F115" s="23" t="s">
        <v>9</v>
      </c>
      <c r="G115" s="75">
        <v>200</v>
      </c>
      <c r="H115" s="23">
        <v>2</v>
      </c>
      <c r="I115" s="23" t="s">
        <v>9</v>
      </c>
      <c r="J115" s="10">
        <v>50</v>
      </c>
      <c r="K115" s="23">
        <v>2</v>
      </c>
      <c r="L115" s="23" t="s">
        <v>9</v>
      </c>
      <c r="M115" s="10">
        <v>47</v>
      </c>
      <c r="N115" s="12"/>
      <c r="O115" s="11"/>
      <c r="P115" s="11"/>
      <c r="Q115" s="11"/>
      <c r="R115" s="10"/>
    </row>
    <row r="116" spans="1:18" ht="17.45" customHeight="1" thickBot="1" x14ac:dyDescent="0.3">
      <c r="A116" s="124" t="s">
        <v>50</v>
      </c>
      <c r="B116" s="125"/>
      <c r="C116" s="126"/>
      <c r="D116" s="122"/>
      <c r="E116" s="23">
        <v>1</v>
      </c>
      <c r="F116" s="23" t="s">
        <v>9</v>
      </c>
      <c r="G116" s="75">
        <v>314</v>
      </c>
      <c r="H116" s="23">
        <v>1</v>
      </c>
      <c r="I116" s="23" t="s">
        <v>9</v>
      </c>
      <c r="J116" s="10">
        <v>60</v>
      </c>
      <c r="K116" s="23">
        <v>1</v>
      </c>
      <c r="L116" s="23" t="s">
        <v>9</v>
      </c>
      <c r="M116" s="10">
        <v>56</v>
      </c>
      <c r="N116" s="12"/>
      <c r="O116" s="11"/>
      <c r="P116" s="11"/>
      <c r="Q116" s="11"/>
      <c r="R116" s="10"/>
    </row>
    <row r="117" spans="1:18" ht="17.45" customHeight="1" thickBot="1" x14ac:dyDescent="0.3">
      <c r="A117" s="124" t="s">
        <v>52</v>
      </c>
      <c r="B117" s="125"/>
      <c r="C117" s="126"/>
      <c r="D117" s="122"/>
      <c r="E117" s="23">
        <v>1</v>
      </c>
      <c r="F117" s="23" t="s">
        <v>9</v>
      </c>
      <c r="G117" s="75">
        <v>340</v>
      </c>
      <c r="H117" s="23">
        <v>1</v>
      </c>
      <c r="I117" s="23" t="s">
        <v>9</v>
      </c>
      <c r="J117" s="10">
        <v>50</v>
      </c>
      <c r="K117" s="23">
        <v>1</v>
      </c>
      <c r="L117" s="23" t="s">
        <v>9</v>
      </c>
      <c r="M117" s="10">
        <v>47</v>
      </c>
      <c r="N117" s="12"/>
      <c r="O117" s="11"/>
      <c r="P117" s="11"/>
      <c r="Q117" s="11"/>
      <c r="R117" s="10"/>
    </row>
    <row r="118" spans="1:18" ht="17.45" customHeight="1" thickBot="1" x14ac:dyDescent="0.3">
      <c r="A118" s="124" t="s">
        <v>53</v>
      </c>
      <c r="B118" s="125"/>
      <c r="C118" s="126"/>
      <c r="D118" s="122"/>
      <c r="E118" s="23">
        <v>1</v>
      </c>
      <c r="F118" s="23" t="s">
        <v>9</v>
      </c>
      <c r="G118" s="75">
        <v>300</v>
      </c>
      <c r="H118" s="23">
        <v>1</v>
      </c>
      <c r="I118" s="23" t="s">
        <v>9</v>
      </c>
      <c r="J118" s="10">
        <v>49</v>
      </c>
      <c r="K118" s="23">
        <v>1</v>
      </c>
      <c r="L118" s="23" t="s">
        <v>9</v>
      </c>
      <c r="M118" s="10">
        <v>45</v>
      </c>
      <c r="N118" s="12"/>
      <c r="O118" s="11"/>
      <c r="P118" s="11"/>
      <c r="Q118" s="11"/>
      <c r="R118" s="10"/>
    </row>
    <row r="119" spans="1:18" ht="17.45" customHeight="1" thickBot="1" x14ac:dyDescent="0.3">
      <c r="A119" s="124" t="s">
        <v>74</v>
      </c>
      <c r="B119" s="125"/>
      <c r="C119" s="126"/>
      <c r="D119" s="122"/>
      <c r="E119" s="23">
        <v>1</v>
      </c>
      <c r="F119" s="23" t="s">
        <v>9</v>
      </c>
      <c r="G119" s="75">
        <v>335</v>
      </c>
      <c r="H119" s="23">
        <v>1</v>
      </c>
      <c r="I119" s="23" t="s">
        <v>9</v>
      </c>
      <c r="J119" s="10">
        <v>70</v>
      </c>
      <c r="K119" s="23">
        <v>1</v>
      </c>
      <c r="L119" s="23" t="s">
        <v>9</v>
      </c>
      <c r="M119" s="10">
        <v>66</v>
      </c>
      <c r="N119" s="12"/>
      <c r="O119" s="11"/>
      <c r="P119" s="11"/>
      <c r="Q119" s="11"/>
      <c r="R119" s="10"/>
    </row>
    <row r="120" spans="1:18" ht="17.45" customHeight="1" thickBot="1" x14ac:dyDescent="0.3">
      <c r="A120" s="124" t="s">
        <v>37</v>
      </c>
      <c r="B120" s="125"/>
      <c r="C120" s="126"/>
      <c r="D120" s="122"/>
      <c r="E120" s="23">
        <v>1</v>
      </c>
      <c r="F120" s="23" t="s">
        <v>9</v>
      </c>
      <c r="G120" s="75">
        <v>200</v>
      </c>
      <c r="H120" s="23">
        <v>1</v>
      </c>
      <c r="I120" s="23" t="s">
        <v>9</v>
      </c>
      <c r="J120" s="10">
        <v>46</v>
      </c>
      <c r="K120" s="23">
        <v>1</v>
      </c>
      <c r="L120" s="23" t="s">
        <v>9</v>
      </c>
      <c r="M120" s="10">
        <v>43</v>
      </c>
      <c r="N120" s="12"/>
      <c r="O120" s="11"/>
      <c r="P120" s="11"/>
      <c r="Q120" s="11"/>
      <c r="R120" s="10"/>
    </row>
    <row r="121" spans="1:18" ht="17.45" customHeight="1" thickBot="1" x14ac:dyDescent="0.3">
      <c r="A121" s="124" t="s">
        <v>54</v>
      </c>
      <c r="B121" s="125"/>
      <c r="C121" s="126"/>
      <c r="D121" s="122"/>
      <c r="E121" s="23">
        <v>1</v>
      </c>
      <c r="F121" s="23" t="s">
        <v>9</v>
      </c>
      <c r="G121" s="75">
        <v>365</v>
      </c>
      <c r="H121" s="23">
        <v>1</v>
      </c>
      <c r="I121" s="23" t="s">
        <v>9</v>
      </c>
      <c r="J121" s="10">
        <v>63</v>
      </c>
      <c r="K121" s="23">
        <v>1</v>
      </c>
      <c r="L121" s="23" t="s">
        <v>9</v>
      </c>
      <c r="M121" s="10">
        <v>59</v>
      </c>
      <c r="N121" s="12"/>
      <c r="O121" s="11"/>
      <c r="P121" s="11"/>
      <c r="Q121" s="11"/>
      <c r="R121" s="10"/>
    </row>
    <row r="122" spans="1:18" ht="17.45" customHeight="1" thickBot="1" x14ac:dyDescent="0.3">
      <c r="A122" s="124" t="s">
        <v>56</v>
      </c>
      <c r="B122" s="125"/>
      <c r="C122" s="126"/>
      <c r="D122" s="122"/>
      <c r="E122" s="23">
        <v>1</v>
      </c>
      <c r="F122" s="23" t="s">
        <v>9</v>
      </c>
      <c r="G122" s="75">
        <v>337</v>
      </c>
      <c r="H122" s="23">
        <v>1</v>
      </c>
      <c r="I122" s="23" t="s">
        <v>9</v>
      </c>
      <c r="J122" s="10">
        <v>59</v>
      </c>
      <c r="K122" s="23">
        <v>1</v>
      </c>
      <c r="L122" s="23" t="s">
        <v>9</v>
      </c>
      <c r="M122" s="10">
        <v>55</v>
      </c>
      <c r="N122" s="12"/>
      <c r="O122" s="11"/>
      <c r="P122" s="11"/>
      <c r="Q122" s="11"/>
      <c r="R122" s="10"/>
    </row>
    <row r="123" spans="1:18" ht="17.45" customHeight="1" thickBot="1" x14ac:dyDescent="0.3">
      <c r="A123" s="124" t="s">
        <v>75</v>
      </c>
      <c r="B123" s="125"/>
      <c r="C123" s="126"/>
      <c r="D123" s="122"/>
      <c r="E123" s="23">
        <v>1</v>
      </c>
      <c r="F123" s="23" t="s">
        <v>9</v>
      </c>
      <c r="G123" s="75">
        <v>200</v>
      </c>
      <c r="H123" s="23">
        <v>1</v>
      </c>
      <c r="I123" s="23" t="s">
        <v>9</v>
      </c>
      <c r="J123" s="10">
        <v>39</v>
      </c>
      <c r="K123" s="23">
        <v>1</v>
      </c>
      <c r="L123" s="23" t="s">
        <v>9</v>
      </c>
      <c r="M123" s="10">
        <v>36</v>
      </c>
      <c r="N123" s="12"/>
      <c r="O123" s="11"/>
      <c r="P123" s="11"/>
      <c r="Q123" s="11"/>
      <c r="R123" s="10"/>
    </row>
    <row r="124" spans="1:18" ht="17.45" customHeight="1" thickBot="1" x14ac:dyDescent="0.3">
      <c r="A124" s="124" t="s">
        <v>75</v>
      </c>
      <c r="B124" s="125"/>
      <c r="C124" s="126"/>
      <c r="D124" s="122"/>
      <c r="E124" s="23">
        <v>1</v>
      </c>
      <c r="F124" s="23" t="s">
        <v>9</v>
      </c>
      <c r="G124" s="75">
        <v>328</v>
      </c>
      <c r="H124" s="23">
        <v>1</v>
      </c>
      <c r="I124" s="23" t="s">
        <v>9</v>
      </c>
      <c r="J124" s="10">
        <v>62</v>
      </c>
      <c r="K124" s="23">
        <v>1</v>
      </c>
      <c r="L124" s="23" t="s">
        <v>9</v>
      </c>
      <c r="M124" s="10">
        <v>58</v>
      </c>
      <c r="N124" s="12"/>
      <c r="O124" s="11"/>
      <c r="P124" s="11"/>
      <c r="Q124" s="11"/>
      <c r="R124" s="10"/>
    </row>
    <row r="125" spans="1:18" ht="17.45" customHeight="1" thickBot="1" x14ac:dyDescent="0.3">
      <c r="A125" s="124" t="s">
        <v>59</v>
      </c>
      <c r="B125" s="125"/>
      <c r="C125" s="126"/>
      <c r="D125" s="122"/>
      <c r="E125" s="23">
        <v>1</v>
      </c>
      <c r="F125" s="23" t="s">
        <v>9</v>
      </c>
      <c r="G125" s="75">
        <v>200</v>
      </c>
      <c r="H125" s="23">
        <v>1</v>
      </c>
      <c r="I125" s="23" t="s">
        <v>9</v>
      </c>
      <c r="J125" s="10">
        <v>50</v>
      </c>
      <c r="K125" s="23">
        <v>1</v>
      </c>
      <c r="L125" s="23" t="s">
        <v>9</v>
      </c>
      <c r="M125" s="10">
        <v>46</v>
      </c>
      <c r="N125" s="12"/>
      <c r="O125" s="11"/>
      <c r="P125" s="11"/>
      <c r="Q125" s="11"/>
      <c r="R125" s="10"/>
    </row>
    <row r="126" spans="1:18" ht="17.45" customHeight="1" thickBot="1" x14ac:dyDescent="0.3">
      <c r="A126" s="13"/>
      <c r="B126" s="14"/>
      <c r="C126" s="9" t="s">
        <v>13</v>
      </c>
      <c r="D126" s="122"/>
      <c r="E126" s="11"/>
      <c r="F126" s="11"/>
      <c r="G126" s="75"/>
      <c r="H126" s="11"/>
      <c r="I126" s="11">
        <v>20</v>
      </c>
      <c r="J126" s="10"/>
      <c r="K126" s="11"/>
      <c r="L126" s="11"/>
      <c r="M126" s="10"/>
      <c r="N126" s="12"/>
      <c r="O126" s="11"/>
      <c r="P126" s="11"/>
      <c r="Q126" s="11"/>
      <c r="R126" s="10"/>
    </row>
    <row r="127" spans="1:18" ht="17.45" customHeight="1" thickBot="1" x14ac:dyDescent="0.3">
      <c r="A127" s="115" t="s">
        <v>76</v>
      </c>
      <c r="B127" s="116"/>
      <c r="C127" s="117"/>
      <c r="D127" s="123"/>
      <c r="E127" s="109">
        <f>G113+G114+E115*G115+G116+G117+G118+G119+G120+G121+G122+G123+G124+G125</f>
        <v>3984</v>
      </c>
      <c r="F127" s="110"/>
      <c r="G127" s="111"/>
      <c r="H127" s="109">
        <f>J113+J114+H115*J115+J116+J117+J118+J119+J120+J121+J122+J123+J124+J125+I126</f>
        <v>790</v>
      </c>
      <c r="I127" s="110"/>
      <c r="J127" s="111"/>
      <c r="K127" s="109">
        <f>M113+M114+K115*M115+M116+M117+M118+M119+M120+M121+M122+M123+M124+M125</f>
        <v>720</v>
      </c>
      <c r="L127" s="110"/>
      <c r="M127" s="111"/>
      <c r="N127" s="112">
        <f>N113*P113*R113/1000000</f>
        <v>1.5125</v>
      </c>
      <c r="O127" s="113"/>
      <c r="P127" s="113"/>
      <c r="Q127" s="113"/>
      <c r="R127" s="114"/>
    </row>
    <row r="128" spans="1:18" ht="17.45" customHeight="1" thickBot="1" x14ac:dyDescent="0.3">
      <c r="A128" s="124" t="s">
        <v>61</v>
      </c>
      <c r="B128" s="125"/>
      <c r="C128" s="126"/>
      <c r="D128" s="121" t="s">
        <v>90</v>
      </c>
      <c r="E128" s="18">
        <v>1</v>
      </c>
      <c r="F128" s="16" t="s">
        <v>9</v>
      </c>
      <c r="G128" s="80">
        <v>100</v>
      </c>
      <c r="H128" s="18">
        <v>1</v>
      </c>
      <c r="I128" s="16" t="s">
        <v>9</v>
      </c>
      <c r="J128" s="19">
        <v>16</v>
      </c>
      <c r="K128" s="18">
        <v>1</v>
      </c>
      <c r="L128" s="16" t="s">
        <v>9</v>
      </c>
      <c r="M128" s="19">
        <v>15</v>
      </c>
      <c r="N128" s="12">
        <v>110</v>
      </c>
      <c r="O128" s="11" t="s">
        <v>12</v>
      </c>
      <c r="P128" s="11">
        <v>110</v>
      </c>
      <c r="Q128" s="11" t="s">
        <v>12</v>
      </c>
      <c r="R128" s="10">
        <v>125</v>
      </c>
    </row>
    <row r="129" spans="1:18" ht="17.45" customHeight="1" thickBot="1" x14ac:dyDescent="0.3">
      <c r="A129" s="124" t="s">
        <v>49</v>
      </c>
      <c r="B129" s="125"/>
      <c r="C129" s="126"/>
      <c r="D129" s="122"/>
      <c r="E129" s="11">
        <v>1</v>
      </c>
      <c r="F129" s="23" t="s">
        <v>9</v>
      </c>
      <c r="G129" s="75">
        <v>100</v>
      </c>
      <c r="H129" s="11">
        <v>1</v>
      </c>
      <c r="I129" s="23" t="s">
        <v>9</v>
      </c>
      <c r="J129" s="10">
        <v>23</v>
      </c>
      <c r="K129" s="11">
        <v>1</v>
      </c>
      <c r="L129" s="23" t="s">
        <v>9</v>
      </c>
      <c r="M129" s="10">
        <v>22</v>
      </c>
      <c r="N129" s="52"/>
      <c r="O129" s="53"/>
      <c r="P129" s="53"/>
      <c r="Q129" s="53"/>
      <c r="R129" s="54"/>
    </row>
    <row r="130" spans="1:18" ht="17.45" customHeight="1" thickBot="1" x14ac:dyDescent="0.3">
      <c r="A130" s="124" t="s">
        <v>77</v>
      </c>
      <c r="B130" s="125"/>
      <c r="C130" s="126"/>
      <c r="D130" s="122"/>
      <c r="E130" s="11">
        <v>1</v>
      </c>
      <c r="F130" s="23" t="s">
        <v>9</v>
      </c>
      <c r="G130" s="75">
        <v>200</v>
      </c>
      <c r="H130" s="11">
        <v>1</v>
      </c>
      <c r="I130" s="23" t="s">
        <v>9</v>
      </c>
      <c r="J130" s="10">
        <v>10</v>
      </c>
      <c r="K130" s="11">
        <v>1</v>
      </c>
      <c r="L130" s="23" t="s">
        <v>9</v>
      </c>
      <c r="M130" s="10">
        <v>9</v>
      </c>
      <c r="N130" s="52"/>
      <c r="O130" s="53"/>
      <c r="P130" s="53"/>
      <c r="Q130" s="53"/>
      <c r="R130" s="54"/>
    </row>
    <row r="131" spans="1:18" ht="17.45" customHeight="1" thickBot="1" x14ac:dyDescent="0.3">
      <c r="A131" s="124" t="s">
        <v>77</v>
      </c>
      <c r="B131" s="125"/>
      <c r="C131" s="126"/>
      <c r="D131" s="122"/>
      <c r="E131" s="11">
        <v>1</v>
      </c>
      <c r="F131" s="23" t="s">
        <v>9</v>
      </c>
      <c r="G131" s="75">
        <v>300</v>
      </c>
      <c r="H131" s="11">
        <v>1</v>
      </c>
      <c r="I131" s="23" t="s">
        <v>9</v>
      </c>
      <c r="J131" s="10">
        <v>16</v>
      </c>
      <c r="K131" s="11">
        <v>1</v>
      </c>
      <c r="L131" s="23" t="s">
        <v>9</v>
      </c>
      <c r="M131" s="10">
        <v>15</v>
      </c>
      <c r="N131" s="52"/>
      <c r="O131" s="53"/>
      <c r="P131" s="53"/>
      <c r="Q131" s="53"/>
      <c r="R131" s="54"/>
    </row>
    <row r="132" spans="1:18" ht="17.45" customHeight="1" thickBot="1" x14ac:dyDescent="0.3">
      <c r="A132" s="124" t="s">
        <v>78</v>
      </c>
      <c r="B132" s="125"/>
      <c r="C132" s="126"/>
      <c r="D132" s="122"/>
      <c r="E132" s="11">
        <v>1</v>
      </c>
      <c r="F132" s="23" t="s">
        <v>9</v>
      </c>
      <c r="G132" s="75">
        <v>100</v>
      </c>
      <c r="H132" s="11">
        <v>1</v>
      </c>
      <c r="I132" s="23" t="s">
        <v>9</v>
      </c>
      <c r="J132" s="10">
        <v>6</v>
      </c>
      <c r="K132" s="11">
        <v>1</v>
      </c>
      <c r="L132" s="23" t="s">
        <v>9</v>
      </c>
      <c r="M132" s="10">
        <v>6</v>
      </c>
      <c r="N132" s="52"/>
      <c r="O132" s="53"/>
      <c r="P132" s="53"/>
      <c r="Q132" s="53"/>
      <c r="R132" s="54"/>
    </row>
    <row r="133" spans="1:18" ht="17.45" customHeight="1" thickBot="1" x14ac:dyDescent="0.3">
      <c r="A133" s="124" t="s">
        <v>78</v>
      </c>
      <c r="B133" s="125"/>
      <c r="C133" s="126"/>
      <c r="D133" s="122"/>
      <c r="E133" s="11">
        <v>1</v>
      </c>
      <c r="F133" s="23" t="s">
        <v>9</v>
      </c>
      <c r="G133" s="75">
        <v>263</v>
      </c>
      <c r="H133" s="11">
        <v>1</v>
      </c>
      <c r="I133" s="23" t="s">
        <v>9</v>
      </c>
      <c r="J133" s="10">
        <v>17</v>
      </c>
      <c r="K133" s="11">
        <v>1</v>
      </c>
      <c r="L133" s="23" t="s">
        <v>9</v>
      </c>
      <c r="M133" s="10">
        <v>16</v>
      </c>
      <c r="N133" s="52"/>
      <c r="O133" s="53"/>
      <c r="P133" s="53"/>
      <c r="Q133" s="53"/>
      <c r="R133" s="54"/>
    </row>
    <row r="134" spans="1:18" ht="17.45" customHeight="1" thickBot="1" x14ac:dyDescent="0.3">
      <c r="A134" s="124" t="s">
        <v>79</v>
      </c>
      <c r="B134" s="125"/>
      <c r="C134" s="126"/>
      <c r="D134" s="122"/>
      <c r="E134" s="11">
        <v>1</v>
      </c>
      <c r="F134" s="23" t="s">
        <v>9</v>
      </c>
      <c r="G134" s="75">
        <v>200</v>
      </c>
      <c r="H134" s="11">
        <v>1</v>
      </c>
      <c r="I134" s="23" t="s">
        <v>9</v>
      </c>
      <c r="J134" s="10">
        <v>15</v>
      </c>
      <c r="K134" s="11">
        <v>1</v>
      </c>
      <c r="L134" s="23" t="s">
        <v>9</v>
      </c>
      <c r="M134" s="10">
        <v>14</v>
      </c>
      <c r="N134" s="52"/>
      <c r="O134" s="53"/>
      <c r="P134" s="53"/>
      <c r="Q134" s="53"/>
      <c r="R134" s="54"/>
    </row>
    <row r="135" spans="1:18" ht="17.45" customHeight="1" thickBot="1" x14ac:dyDescent="0.3">
      <c r="A135" s="124" t="s">
        <v>79</v>
      </c>
      <c r="B135" s="125"/>
      <c r="C135" s="126"/>
      <c r="D135" s="122"/>
      <c r="E135" s="11">
        <v>1</v>
      </c>
      <c r="F135" s="23" t="s">
        <v>9</v>
      </c>
      <c r="G135" s="75">
        <v>195</v>
      </c>
      <c r="H135" s="11">
        <v>1</v>
      </c>
      <c r="I135" s="23" t="s">
        <v>9</v>
      </c>
      <c r="J135" s="10">
        <v>15</v>
      </c>
      <c r="K135" s="11">
        <v>1</v>
      </c>
      <c r="L135" s="23" t="s">
        <v>9</v>
      </c>
      <c r="M135" s="10">
        <v>14</v>
      </c>
      <c r="N135" s="52"/>
      <c r="O135" s="53"/>
      <c r="P135" s="53"/>
      <c r="Q135" s="53"/>
      <c r="R135" s="54"/>
    </row>
    <row r="136" spans="1:18" ht="17.45" customHeight="1" thickBot="1" x14ac:dyDescent="0.3">
      <c r="A136" s="124" t="s">
        <v>80</v>
      </c>
      <c r="B136" s="125"/>
      <c r="C136" s="126"/>
      <c r="D136" s="122"/>
      <c r="E136" s="11">
        <v>1</v>
      </c>
      <c r="F136" s="23" t="s">
        <v>9</v>
      </c>
      <c r="G136" s="75">
        <v>200</v>
      </c>
      <c r="H136" s="11">
        <v>1</v>
      </c>
      <c r="I136" s="23" t="s">
        <v>9</v>
      </c>
      <c r="J136" s="10">
        <v>22</v>
      </c>
      <c r="K136" s="11">
        <v>1</v>
      </c>
      <c r="L136" s="23" t="s">
        <v>9</v>
      </c>
      <c r="M136" s="10">
        <v>21</v>
      </c>
      <c r="N136" s="52"/>
      <c r="O136" s="53"/>
      <c r="P136" s="53"/>
      <c r="Q136" s="53"/>
      <c r="R136" s="54"/>
    </row>
    <row r="137" spans="1:18" ht="17.45" customHeight="1" thickBot="1" x14ac:dyDescent="0.3">
      <c r="A137" s="124" t="s">
        <v>80</v>
      </c>
      <c r="B137" s="125"/>
      <c r="C137" s="126"/>
      <c r="D137" s="122"/>
      <c r="E137" s="11">
        <v>1</v>
      </c>
      <c r="F137" s="23" t="s">
        <v>9</v>
      </c>
      <c r="G137" s="75">
        <v>167</v>
      </c>
      <c r="H137" s="11">
        <v>1</v>
      </c>
      <c r="I137" s="23" t="s">
        <v>9</v>
      </c>
      <c r="J137" s="10">
        <v>18</v>
      </c>
      <c r="K137" s="11">
        <v>1</v>
      </c>
      <c r="L137" s="23" t="s">
        <v>9</v>
      </c>
      <c r="M137" s="10">
        <v>17</v>
      </c>
      <c r="N137" s="52"/>
      <c r="O137" s="53"/>
      <c r="P137" s="53"/>
      <c r="Q137" s="53"/>
      <c r="R137" s="54"/>
    </row>
    <row r="138" spans="1:18" ht="17.45" customHeight="1" thickBot="1" x14ac:dyDescent="0.3">
      <c r="A138" s="124" t="s">
        <v>111</v>
      </c>
      <c r="B138" s="125"/>
      <c r="C138" s="126"/>
      <c r="D138" s="122"/>
      <c r="E138" s="11">
        <v>1</v>
      </c>
      <c r="F138" s="23" t="s">
        <v>9</v>
      </c>
      <c r="G138" s="75">
        <v>200</v>
      </c>
      <c r="H138" s="11">
        <v>1</v>
      </c>
      <c r="I138" s="23" t="s">
        <v>9</v>
      </c>
      <c r="J138" s="10">
        <v>25</v>
      </c>
      <c r="K138" s="11">
        <v>1</v>
      </c>
      <c r="L138" s="23" t="s">
        <v>9</v>
      </c>
      <c r="M138" s="10">
        <v>23</v>
      </c>
      <c r="N138" s="52"/>
      <c r="O138" s="53"/>
      <c r="P138" s="53"/>
      <c r="Q138" s="53"/>
      <c r="R138" s="54"/>
    </row>
    <row r="139" spans="1:18" ht="17.45" customHeight="1" thickBot="1" x14ac:dyDescent="0.3">
      <c r="A139" s="124" t="s">
        <v>111</v>
      </c>
      <c r="B139" s="125"/>
      <c r="C139" s="126"/>
      <c r="D139" s="122"/>
      <c r="E139" s="11">
        <v>1</v>
      </c>
      <c r="F139" s="23" t="s">
        <v>9</v>
      </c>
      <c r="G139" s="75">
        <v>365</v>
      </c>
      <c r="H139" s="11">
        <v>1</v>
      </c>
      <c r="I139" s="23" t="s">
        <v>9</v>
      </c>
      <c r="J139" s="10">
        <v>46</v>
      </c>
      <c r="K139" s="11">
        <v>1</v>
      </c>
      <c r="L139" s="23" t="s">
        <v>9</v>
      </c>
      <c r="M139" s="10">
        <v>43</v>
      </c>
      <c r="N139" s="52"/>
      <c r="O139" s="53"/>
      <c r="P139" s="53"/>
      <c r="Q139" s="53"/>
      <c r="R139" s="54"/>
    </row>
    <row r="140" spans="1:18" ht="17.45" customHeight="1" thickBot="1" x14ac:dyDescent="0.3">
      <c r="A140" s="115" t="s">
        <v>82</v>
      </c>
      <c r="B140" s="116"/>
      <c r="C140" s="117"/>
      <c r="D140" s="122"/>
      <c r="E140" s="11">
        <v>1</v>
      </c>
      <c r="F140" s="23" t="s">
        <v>9</v>
      </c>
      <c r="G140" s="75">
        <v>100</v>
      </c>
      <c r="H140" s="11">
        <v>1</v>
      </c>
      <c r="I140" s="23" t="s">
        <v>9</v>
      </c>
      <c r="J140" s="10">
        <v>9</v>
      </c>
      <c r="K140" s="11">
        <v>1</v>
      </c>
      <c r="L140" s="23" t="s">
        <v>9</v>
      </c>
      <c r="M140" s="10">
        <v>8</v>
      </c>
      <c r="N140" s="52"/>
      <c r="O140" s="53"/>
      <c r="P140" s="53"/>
      <c r="Q140" s="53"/>
      <c r="R140" s="54"/>
    </row>
    <row r="141" spans="1:18" ht="17.45" customHeight="1" thickBot="1" x14ac:dyDescent="0.3">
      <c r="A141" s="115" t="s">
        <v>82</v>
      </c>
      <c r="B141" s="116"/>
      <c r="C141" s="117"/>
      <c r="D141" s="122"/>
      <c r="E141" s="11">
        <v>1</v>
      </c>
      <c r="F141" s="23" t="s">
        <v>9</v>
      </c>
      <c r="G141" s="75">
        <v>220</v>
      </c>
      <c r="H141" s="11">
        <v>1</v>
      </c>
      <c r="I141" s="23" t="s">
        <v>9</v>
      </c>
      <c r="J141" s="10">
        <v>19</v>
      </c>
      <c r="K141" s="11">
        <v>1</v>
      </c>
      <c r="L141" s="23" t="s">
        <v>9</v>
      </c>
      <c r="M141" s="10">
        <v>18</v>
      </c>
      <c r="N141" s="52"/>
      <c r="O141" s="53"/>
      <c r="P141" s="53"/>
      <c r="Q141" s="53"/>
      <c r="R141" s="54"/>
    </row>
    <row r="142" spans="1:18" ht="17.45" customHeight="1" thickBot="1" x14ac:dyDescent="0.3">
      <c r="A142" s="115" t="s">
        <v>82</v>
      </c>
      <c r="B142" s="116"/>
      <c r="C142" s="117"/>
      <c r="D142" s="122"/>
      <c r="E142" s="11">
        <v>2</v>
      </c>
      <c r="F142" s="23" t="s">
        <v>9</v>
      </c>
      <c r="G142" s="75">
        <v>200</v>
      </c>
      <c r="H142" s="11">
        <v>2</v>
      </c>
      <c r="I142" s="23" t="s">
        <v>9</v>
      </c>
      <c r="J142" s="10">
        <v>18</v>
      </c>
      <c r="K142" s="11">
        <v>2</v>
      </c>
      <c r="L142" s="23" t="s">
        <v>9</v>
      </c>
      <c r="M142" s="10">
        <v>17</v>
      </c>
      <c r="N142" s="52"/>
      <c r="O142" s="53"/>
      <c r="P142" s="53"/>
      <c r="Q142" s="53"/>
      <c r="R142" s="54"/>
    </row>
    <row r="143" spans="1:18" ht="17.45" customHeight="1" thickBot="1" x14ac:dyDescent="0.3">
      <c r="A143" s="115" t="s">
        <v>83</v>
      </c>
      <c r="B143" s="116"/>
      <c r="C143" s="117"/>
      <c r="D143" s="122"/>
      <c r="E143" s="11">
        <v>2</v>
      </c>
      <c r="F143" s="23" t="s">
        <v>9</v>
      </c>
      <c r="G143" s="75">
        <v>200</v>
      </c>
      <c r="H143" s="11">
        <v>2</v>
      </c>
      <c r="I143" s="23" t="s">
        <v>9</v>
      </c>
      <c r="J143" s="10">
        <v>11</v>
      </c>
      <c r="K143" s="11">
        <v>2</v>
      </c>
      <c r="L143" s="23" t="s">
        <v>9</v>
      </c>
      <c r="M143" s="10">
        <v>10</v>
      </c>
      <c r="N143" s="12"/>
      <c r="O143" s="11"/>
      <c r="P143" s="11"/>
      <c r="Q143" s="11"/>
      <c r="R143" s="10"/>
    </row>
    <row r="144" spans="1:18" ht="17.45" customHeight="1" thickBot="1" x14ac:dyDescent="0.3">
      <c r="A144" s="115" t="s">
        <v>83</v>
      </c>
      <c r="B144" s="116"/>
      <c r="C144" s="117"/>
      <c r="D144" s="122"/>
      <c r="E144" s="11">
        <v>1</v>
      </c>
      <c r="F144" s="23" t="s">
        <v>9</v>
      </c>
      <c r="G144" s="75">
        <v>300</v>
      </c>
      <c r="H144" s="11">
        <v>1</v>
      </c>
      <c r="I144" s="23" t="s">
        <v>9</v>
      </c>
      <c r="J144" s="10">
        <v>17</v>
      </c>
      <c r="K144" s="11">
        <v>1</v>
      </c>
      <c r="L144" s="23" t="s">
        <v>9</v>
      </c>
      <c r="M144" s="10">
        <v>16</v>
      </c>
      <c r="N144" s="12"/>
      <c r="O144" s="11"/>
      <c r="P144" s="11"/>
      <c r="Q144" s="11"/>
      <c r="R144" s="10"/>
    </row>
    <row r="145" spans="1:22" ht="17.45" customHeight="1" thickBot="1" x14ac:dyDescent="0.3">
      <c r="A145" s="115" t="s">
        <v>83</v>
      </c>
      <c r="B145" s="116"/>
      <c r="C145" s="117"/>
      <c r="D145" s="122"/>
      <c r="E145" s="11">
        <v>1</v>
      </c>
      <c r="F145" s="23" t="s">
        <v>9</v>
      </c>
      <c r="G145" s="75">
        <v>100</v>
      </c>
      <c r="H145" s="11">
        <v>1</v>
      </c>
      <c r="I145" s="23" t="s">
        <v>9</v>
      </c>
      <c r="J145" s="10">
        <v>5</v>
      </c>
      <c r="K145" s="11">
        <v>1</v>
      </c>
      <c r="L145" s="23" t="s">
        <v>9</v>
      </c>
      <c r="M145" s="10">
        <v>5</v>
      </c>
      <c r="N145" s="12"/>
      <c r="O145" s="11"/>
      <c r="P145" s="11"/>
      <c r="Q145" s="11"/>
      <c r="R145" s="10"/>
    </row>
    <row r="146" spans="1:22" ht="17.45" customHeight="1" thickBot="1" x14ac:dyDescent="0.3">
      <c r="A146" s="124" t="s">
        <v>64</v>
      </c>
      <c r="B146" s="125"/>
      <c r="C146" s="126"/>
      <c r="D146" s="122"/>
      <c r="E146" s="11">
        <v>1</v>
      </c>
      <c r="F146" s="23" t="s">
        <v>9</v>
      </c>
      <c r="G146" s="75">
        <v>200</v>
      </c>
      <c r="H146" s="11">
        <v>1</v>
      </c>
      <c r="I146" s="23" t="s">
        <v>9</v>
      </c>
      <c r="J146" s="10">
        <v>20</v>
      </c>
      <c r="K146" s="11">
        <v>1</v>
      </c>
      <c r="L146" s="23" t="s">
        <v>9</v>
      </c>
      <c r="M146" s="10">
        <v>19</v>
      </c>
      <c r="N146" s="12"/>
      <c r="O146" s="11"/>
      <c r="P146" s="11"/>
      <c r="Q146" s="11"/>
      <c r="R146" s="10"/>
    </row>
    <row r="147" spans="1:22" ht="17.45" customHeight="1" thickBot="1" x14ac:dyDescent="0.3">
      <c r="A147" s="124" t="s">
        <v>65</v>
      </c>
      <c r="B147" s="125"/>
      <c r="C147" s="126"/>
      <c r="D147" s="122"/>
      <c r="E147" s="11">
        <v>1</v>
      </c>
      <c r="F147" s="23" t="s">
        <v>9</v>
      </c>
      <c r="G147" s="75">
        <v>100</v>
      </c>
      <c r="H147" s="11">
        <v>1</v>
      </c>
      <c r="I147" s="23" t="s">
        <v>9</v>
      </c>
      <c r="J147" s="10">
        <v>13</v>
      </c>
      <c r="K147" s="11">
        <v>1</v>
      </c>
      <c r="L147" s="23" t="s">
        <v>9</v>
      </c>
      <c r="M147" s="10">
        <v>12</v>
      </c>
      <c r="N147" s="12"/>
      <c r="O147" s="11"/>
      <c r="P147" s="11"/>
      <c r="Q147" s="11"/>
      <c r="R147" s="10"/>
    </row>
    <row r="148" spans="1:22" ht="17.45" customHeight="1" thickBot="1" x14ac:dyDescent="0.3">
      <c r="A148" s="124" t="s">
        <v>66</v>
      </c>
      <c r="B148" s="125"/>
      <c r="C148" s="126"/>
      <c r="D148" s="122"/>
      <c r="E148" s="11">
        <v>1</v>
      </c>
      <c r="F148" s="23" t="s">
        <v>9</v>
      </c>
      <c r="G148" s="75">
        <v>200</v>
      </c>
      <c r="H148" s="11">
        <v>1</v>
      </c>
      <c r="I148" s="23" t="s">
        <v>9</v>
      </c>
      <c r="J148" s="10">
        <v>27</v>
      </c>
      <c r="K148" s="11">
        <v>1</v>
      </c>
      <c r="L148" s="23" t="s">
        <v>9</v>
      </c>
      <c r="M148" s="10">
        <v>26</v>
      </c>
      <c r="N148" s="12"/>
      <c r="O148" s="11"/>
      <c r="P148" s="11"/>
      <c r="Q148" s="11"/>
      <c r="R148" s="10"/>
    </row>
    <row r="149" spans="1:22" ht="17.45" customHeight="1" thickBot="1" x14ac:dyDescent="0.3">
      <c r="A149" s="124" t="s">
        <v>84</v>
      </c>
      <c r="B149" s="125"/>
      <c r="C149" s="126"/>
      <c r="D149" s="122"/>
      <c r="E149" s="11">
        <v>1</v>
      </c>
      <c r="F149" s="23" t="s">
        <v>9</v>
      </c>
      <c r="G149" s="75">
        <v>200</v>
      </c>
      <c r="H149" s="11">
        <v>1</v>
      </c>
      <c r="I149" s="23" t="s">
        <v>9</v>
      </c>
      <c r="J149" s="10">
        <v>17</v>
      </c>
      <c r="K149" s="11">
        <v>1</v>
      </c>
      <c r="L149" s="23" t="s">
        <v>9</v>
      </c>
      <c r="M149" s="10">
        <v>16</v>
      </c>
      <c r="N149" s="12"/>
      <c r="O149" s="11"/>
      <c r="P149" s="11"/>
      <c r="Q149" s="11"/>
      <c r="R149" s="10"/>
    </row>
    <row r="150" spans="1:22" ht="17.45" customHeight="1" thickBot="1" x14ac:dyDescent="0.3">
      <c r="A150" s="124" t="s">
        <v>84</v>
      </c>
      <c r="B150" s="125"/>
      <c r="C150" s="126"/>
      <c r="D150" s="122"/>
      <c r="E150" s="11">
        <v>1</v>
      </c>
      <c r="F150" s="23" t="s">
        <v>9</v>
      </c>
      <c r="G150" s="75">
        <v>228</v>
      </c>
      <c r="H150" s="11">
        <v>1</v>
      </c>
      <c r="I150" s="23" t="s">
        <v>9</v>
      </c>
      <c r="J150" s="10">
        <v>18</v>
      </c>
      <c r="K150" s="11">
        <v>1</v>
      </c>
      <c r="L150" s="23" t="s">
        <v>9</v>
      </c>
      <c r="M150" s="10">
        <v>17</v>
      </c>
      <c r="N150" s="12"/>
      <c r="O150" s="11"/>
      <c r="P150" s="11"/>
      <c r="Q150" s="11"/>
      <c r="R150" s="10"/>
    </row>
    <row r="151" spans="1:22" ht="17.45" customHeight="1" thickBot="1" x14ac:dyDescent="0.3">
      <c r="A151" s="124" t="s">
        <v>85</v>
      </c>
      <c r="B151" s="125"/>
      <c r="C151" s="126"/>
      <c r="D151" s="122"/>
      <c r="E151" s="11">
        <v>1</v>
      </c>
      <c r="F151" s="23" t="s">
        <v>9</v>
      </c>
      <c r="G151" s="75">
        <v>200</v>
      </c>
      <c r="H151" s="11">
        <v>1</v>
      </c>
      <c r="I151" s="23" t="s">
        <v>9</v>
      </c>
      <c r="J151" s="10">
        <v>13</v>
      </c>
      <c r="K151" s="11">
        <v>1</v>
      </c>
      <c r="L151" s="23" t="s">
        <v>9</v>
      </c>
      <c r="M151" s="10">
        <v>12</v>
      </c>
      <c r="N151" s="12"/>
      <c r="O151" s="11"/>
      <c r="P151" s="11"/>
      <c r="Q151" s="11"/>
      <c r="R151" s="10"/>
    </row>
    <row r="152" spans="1:22" ht="17.45" customHeight="1" thickBot="1" x14ac:dyDescent="0.3">
      <c r="A152" s="124" t="s">
        <v>85</v>
      </c>
      <c r="B152" s="125"/>
      <c r="C152" s="126"/>
      <c r="D152" s="122"/>
      <c r="E152" s="11">
        <v>1</v>
      </c>
      <c r="F152" s="23" t="s">
        <v>9</v>
      </c>
      <c r="G152" s="75">
        <v>300</v>
      </c>
      <c r="H152" s="11">
        <v>1</v>
      </c>
      <c r="I152" s="23" t="s">
        <v>9</v>
      </c>
      <c r="J152" s="10">
        <v>20</v>
      </c>
      <c r="K152" s="11">
        <v>1</v>
      </c>
      <c r="L152" s="23" t="s">
        <v>9</v>
      </c>
      <c r="M152" s="10">
        <v>19</v>
      </c>
      <c r="N152" s="12"/>
      <c r="O152" s="11"/>
      <c r="P152" s="11"/>
      <c r="Q152" s="11"/>
      <c r="R152" s="10"/>
    </row>
    <row r="153" spans="1:22" ht="17.45" customHeight="1" thickBot="1" x14ac:dyDescent="0.3">
      <c r="A153" s="124" t="s">
        <v>67</v>
      </c>
      <c r="B153" s="125"/>
      <c r="C153" s="126"/>
      <c r="D153" s="122"/>
      <c r="E153" s="11">
        <v>1</v>
      </c>
      <c r="F153" s="23" t="s">
        <v>9</v>
      </c>
      <c r="G153" s="75">
        <v>200</v>
      </c>
      <c r="H153" s="11">
        <v>1</v>
      </c>
      <c r="I153" s="23" t="s">
        <v>9</v>
      </c>
      <c r="J153" s="10">
        <v>20</v>
      </c>
      <c r="K153" s="11">
        <v>1</v>
      </c>
      <c r="L153" s="23" t="s">
        <v>9</v>
      </c>
      <c r="M153" s="10">
        <v>19</v>
      </c>
      <c r="N153" s="12"/>
      <c r="O153" s="11"/>
      <c r="P153" s="11"/>
      <c r="Q153" s="11"/>
      <c r="R153" s="10"/>
    </row>
    <row r="154" spans="1:22" ht="17.45" customHeight="1" thickBot="1" x14ac:dyDescent="0.3">
      <c r="A154" s="124" t="s">
        <v>86</v>
      </c>
      <c r="B154" s="125"/>
      <c r="C154" s="126"/>
      <c r="D154" s="122"/>
      <c r="E154" s="11">
        <v>2</v>
      </c>
      <c r="F154" s="23" t="s">
        <v>9</v>
      </c>
      <c r="G154" s="91">
        <v>200</v>
      </c>
      <c r="H154" s="11">
        <v>1</v>
      </c>
      <c r="I154" s="23" t="s">
        <v>9</v>
      </c>
      <c r="J154" s="92">
        <v>21</v>
      </c>
      <c r="K154" s="11">
        <v>1</v>
      </c>
      <c r="L154" s="23" t="s">
        <v>9</v>
      </c>
      <c r="M154" s="92">
        <v>20</v>
      </c>
      <c r="N154" s="12"/>
      <c r="O154" s="11"/>
      <c r="P154" s="11"/>
      <c r="Q154" s="11"/>
      <c r="R154" s="10"/>
      <c r="S154" s="108" t="s">
        <v>114</v>
      </c>
      <c r="T154" s="108"/>
      <c r="U154" s="108"/>
      <c r="V154" s="108"/>
    </row>
    <row r="155" spans="1:22" ht="17.45" customHeight="1" thickBot="1" x14ac:dyDescent="0.3">
      <c r="A155" s="124" t="s">
        <v>86</v>
      </c>
      <c r="B155" s="125"/>
      <c r="C155" s="126"/>
      <c r="D155" s="122"/>
      <c r="E155" s="11">
        <v>2</v>
      </c>
      <c r="F155" s="23" t="s">
        <v>9</v>
      </c>
      <c r="G155" s="91">
        <v>300</v>
      </c>
      <c r="H155" s="11">
        <v>1</v>
      </c>
      <c r="I155" s="23" t="s">
        <v>9</v>
      </c>
      <c r="J155" s="92">
        <v>33</v>
      </c>
      <c r="K155" s="11">
        <v>1</v>
      </c>
      <c r="L155" s="23" t="s">
        <v>9</v>
      </c>
      <c r="M155" s="92">
        <v>31</v>
      </c>
      <c r="N155" s="12"/>
      <c r="O155" s="11"/>
      <c r="P155" s="11"/>
      <c r="Q155" s="11"/>
      <c r="R155" s="10"/>
      <c r="S155" s="108" t="s">
        <v>115</v>
      </c>
      <c r="T155" s="108"/>
      <c r="U155" s="108"/>
      <c r="V155" s="108"/>
    </row>
    <row r="156" spans="1:22" ht="17.45" customHeight="1" thickBot="1" x14ac:dyDescent="0.3">
      <c r="A156" s="115" t="s">
        <v>43</v>
      </c>
      <c r="B156" s="116"/>
      <c r="C156" s="117"/>
      <c r="D156" s="122"/>
      <c r="E156" s="11">
        <v>1</v>
      </c>
      <c r="F156" s="23" t="s">
        <v>9</v>
      </c>
      <c r="G156" s="75">
        <v>200</v>
      </c>
      <c r="H156" s="11">
        <v>1</v>
      </c>
      <c r="I156" s="23" t="s">
        <v>9</v>
      </c>
      <c r="J156" s="10">
        <v>12</v>
      </c>
      <c r="K156" s="11">
        <v>1</v>
      </c>
      <c r="L156" s="23" t="s">
        <v>9</v>
      </c>
      <c r="M156" s="10">
        <v>11</v>
      </c>
      <c r="N156" s="12"/>
      <c r="O156" s="11"/>
      <c r="P156" s="11"/>
      <c r="Q156" s="11"/>
      <c r="R156" s="10"/>
    </row>
    <row r="157" spans="1:22" ht="17.45" customHeight="1" thickBot="1" x14ac:dyDescent="0.3">
      <c r="A157" s="161" t="s">
        <v>87</v>
      </c>
      <c r="B157" s="162"/>
      <c r="C157" s="163"/>
      <c r="D157" s="122"/>
      <c r="E157" s="11">
        <v>1</v>
      </c>
      <c r="F157" s="23" t="s">
        <v>9</v>
      </c>
      <c r="G157" s="75">
        <v>100</v>
      </c>
      <c r="H157" s="11">
        <v>1</v>
      </c>
      <c r="I157" s="23" t="s">
        <v>9</v>
      </c>
      <c r="J157" s="10">
        <v>6</v>
      </c>
      <c r="K157" s="11">
        <v>1</v>
      </c>
      <c r="L157" s="23" t="s">
        <v>9</v>
      </c>
      <c r="M157" s="10">
        <v>6</v>
      </c>
      <c r="N157" s="12"/>
      <c r="O157" s="11"/>
      <c r="P157" s="11"/>
      <c r="Q157" s="11"/>
      <c r="R157" s="10"/>
    </row>
    <row r="158" spans="1:22" ht="17.45" customHeight="1" thickBot="1" x14ac:dyDescent="0.3">
      <c r="A158" s="161" t="s">
        <v>87</v>
      </c>
      <c r="B158" s="162"/>
      <c r="C158" s="163"/>
      <c r="D158" s="122"/>
      <c r="E158" s="11">
        <v>3</v>
      </c>
      <c r="F158" s="23" t="s">
        <v>9</v>
      </c>
      <c r="G158" s="75">
        <v>200</v>
      </c>
      <c r="H158" s="11">
        <v>3</v>
      </c>
      <c r="I158" s="23" t="s">
        <v>9</v>
      </c>
      <c r="J158" s="10">
        <v>13</v>
      </c>
      <c r="K158" s="11">
        <v>3</v>
      </c>
      <c r="L158" s="23" t="s">
        <v>9</v>
      </c>
      <c r="M158" s="10">
        <v>12</v>
      </c>
      <c r="N158" s="12"/>
      <c r="O158" s="11"/>
      <c r="P158" s="11"/>
      <c r="Q158" s="11"/>
      <c r="R158" s="10"/>
    </row>
    <row r="159" spans="1:22" ht="17.45" customHeight="1" thickBot="1" x14ac:dyDescent="0.3">
      <c r="A159" s="124" t="s">
        <v>69</v>
      </c>
      <c r="B159" s="125"/>
      <c r="C159" s="126"/>
      <c r="D159" s="122"/>
      <c r="E159" s="11">
        <v>1</v>
      </c>
      <c r="F159" s="23" t="s">
        <v>9</v>
      </c>
      <c r="G159" s="75">
        <v>100</v>
      </c>
      <c r="H159" s="11">
        <v>1</v>
      </c>
      <c r="I159" s="23" t="s">
        <v>9</v>
      </c>
      <c r="J159" s="10">
        <v>13</v>
      </c>
      <c r="K159" s="11">
        <v>1</v>
      </c>
      <c r="L159" s="23" t="s">
        <v>9</v>
      </c>
      <c r="M159" s="10">
        <v>12</v>
      </c>
      <c r="N159" s="12"/>
      <c r="O159" s="11"/>
      <c r="P159" s="11"/>
      <c r="Q159" s="11"/>
      <c r="R159" s="10"/>
    </row>
    <row r="160" spans="1:22" ht="17.45" customHeight="1" thickBot="1" x14ac:dyDescent="0.3">
      <c r="A160" s="124" t="s">
        <v>88</v>
      </c>
      <c r="B160" s="125"/>
      <c r="C160" s="126"/>
      <c r="D160" s="122"/>
      <c r="E160" s="11">
        <v>3</v>
      </c>
      <c r="F160" s="23" t="s">
        <v>9</v>
      </c>
      <c r="G160" s="75">
        <v>200</v>
      </c>
      <c r="H160" s="11">
        <v>3</v>
      </c>
      <c r="I160" s="23" t="s">
        <v>9</v>
      </c>
      <c r="J160" s="10">
        <v>17</v>
      </c>
      <c r="K160" s="11">
        <v>3</v>
      </c>
      <c r="L160" s="23" t="s">
        <v>9</v>
      </c>
      <c r="M160" s="10">
        <v>16</v>
      </c>
      <c r="N160" s="12"/>
      <c r="O160" s="11"/>
      <c r="P160" s="11"/>
      <c r="Q160" s="11"/>
      <c r="R160" s="10"/>
    </row>
    <row r="161" spans="1:18" ht="17.45" customHeight="1" thickBot="1" x14ac:dyDescent="0.3">
      <c r="A161" s="124" t="s">
        <v>71</v>
      </c>
      <c r="B161" s="125"/>
      <c r="C161" s="126"/>
      <c r="D161" s="122"/>
      <c r="E161" s="11">
        <v>1</v>
      </c>
      <c r="F161" s="23" t="s">
        <v>9</v>
      </c>
      <c r="G161" s="75">
        <v>100</v>
      </c>
      <c r="H161" s="11">
        <v>1</v>
      </c>
      <c r="I161" s="23" t="s">
        <v>9</v>
      </c>
      <c r="J161" s="10">
        <v>16</v>
      </c>
      <c r="K161" s="11">
        <v>1</v>
      </c>
      <c r="L161" s="23" t="s">
        <v>9</v>
      </c>
      <c r="M161" s="10">
        <v>15</v>
      </c>
      <c r="N161" s="12"/>
      <c r="O161" s="11"/>
      <c r="P161" s="11"/>
      <c r="Q161" s="11"/>
      <c r="R161" s="10"/>
    </row>
    <row r="162" spans="1:18" ht="17.45" customHeight="1" thickBot="1" x14ac:dyDescent="0.3">
      <c r="A162" s="124" t="s">
        <v>89</v>
      </c>
      <c r="B162" s="125"/>
      <c r="C162" s="126"/>
      <c r="D162" s="122"/>
      <c r="E162" s="11">
        <v>1</v>
      </c>
      <c r="F162" s="23" t="s">
        <v>9</v>
      </c>
      <c r="G162" s="75">
        <v>200</v>
      </c>
      <c r="H162" s="11">
        <v>1</v>
      </c>
      <c r="I162" s="23" t="s">
        <v>9</v>
      </c>
      <c r="J162" s="10">
        <v>26</v>
      </c>
      <c r="K162" s="11">
        <v>1</v>
      </c>
      <c r="L162" s="23" t="s">
        <v>9</v>
      </c>
      <c r="M162" s="10">
        <v>25</v>
      </c>
      <c r="N162" s="12"/>
      <c r="O162" s="11"/>
      <c r="P162" s="11"/>
      <c r="Q162" s="11"/>
      <c r="R162" s="10"/>
    </row>
    <row r="163" spans="1:18" ht="17.45" customHeight="1" thickBot="1" x14ac:dyDescent="0.3">
      <c r="A163" s="124" t="s">
        <v>89</v>
      </c>
      <c r="B163" s="125"/>
      <c r="C163" s="126"/>
      <c r="D163" s="122"/>
      <c r="E163" s="11">
        <v>1</v>
      </c>
      <c r="F163" s="23" t="s">
        <v>9</v>
      </c>
      <c r="G163" s="75">
        <v>215</v>
      </c>
      <c r="H163" s="11">
        <v>1</v>
      </c>
      <c r="I163" s="23" t="s">
        <v>9</v>
      </c>
      <c r="J163" s="10">
        <v>27</v>
      </c>
      <c r="K163" s="11">
        <v>1</v>
      </c>
      <c r="L163" s="23" t="s">
        <v>9</v>
      </c>
      <c r="M163" s="10">
        <v>26</v>
      </c>
      <c r="N163" s="12"/>
      <c r="O163" s="11"/>
      <c r="P163" s="11"/>
      <c r="Q163" s="11"/>
      <c r="R163" s="10"/>
    </row>
    <row r="164" spans="1:18" ht="17.45" customHeight="1" thickBot="1" x14ac:dyDescent="0.3">
      <c r="A164" s="154" t="s">
        <v>34</v>
      </c>
      <c r="B164" s="155"/>
      <c r="C164" s="156"/>
      <c r="D164" s="96"/>
      <c r="E164" s="81">
        <v>1</v>
      </c>
      <c r="F164" s="82" t="s">
        <v>9</v>
      </c>
      <c r="G164" s="83">
        <v>100</v>
      </c>
      <c r="H164" s="84">
        <v>1</v>
      </c>
      <c r="I164" s="82" t="s">
        <v>9</v>
      </c>
      <c r="J164" s="85">
        <v>8</v>
      </c>
      <c r="K164" s="84">
        <v>1</v>
      </c>
      <c r="L164" s="82" t="s">
        <v>9</v>
      </c>
      <c r="M164" s="85">
        <v>8</v>
      </c>
      <c r="N164" s="12"/>
      <c r="O164" s="11"/>
      <c r="P164" s="11"/>
      <c r="Q164" s="11"/>
      <c r="R164" s="10"/>
    </row>
    <row r="165" spans="1:18" ht="17.45" customHeight="1" thickBot="1" x14ac:dyDescent="0.3">
      <c r="A165" s="13"/>
      <c r="B165" s="14"/>
      <c r="C165" s="9" t="s">
        <v>13</v>
      </c>
      <c r="D165" s="96"/>
      <c r="E165" s="11"/>
      <c r="F165" s="11"/>
      <c r="G165" s="75"/>
      <c r="H165" s="11"/>
      <c r="I165" s="11">
        <v>20</v>
      </c>
      <c r="J165" s="10"/>
      <c r="K165" s="11"/>
      <c r="L165" s="11"/>
      <c r="M165" s="10"/>
      <c r="N165" s="12"/>
      <c r="O165" s="11"/>
      <c r="P165" s="11"/>
      <c r="Q165" s="11"/>
      <c r="R165" s="10"/>
    </row>
    <row r="166" spans="1:18" ht="17.45" customHeight="1" thickBot="1" x14ac:dyDescent="0.3">
      <c r="A166" s="115" t="s">
        <v>90</v>
      </c>
      <c r="B166" s="116"/>
      <c r="C166" s="117"/>
      <c r="D166" s="97"/>
      <c r="E166" s="115">
        <f>G128+G129+G130+G131+G132+G133+G134+G135+G136+G137+G138+G139+G140+G141+E142*G142+E143*G143+G144+G145+G146+G147+G148+G149+G150+G151+G152+G153+E154*G154+E155*G155+G156+G157+E158*G158+G159+E160*G160+G161+G162+G163+G164</f>
        <v>8753</v>
      </c>
      <c r="F166" s="116"/>
      <c r="G166" s="117"/>
      <c r="H166" s="115">
        <f>J128+J129+J130+J131+J132+J133+J134+J135+J136+J137+J138+J139+J140+J141+H142*J142+H143*J143+J144+J145+J146+J147+J148+J149+J150+J151+J152+J153+H154*J154+H155*J155+J156+J157+H158*J158+J159+H160*J160+J161+J162+J163+J164+I165</f>
        <v>757</v>
      </c>
      <c r="I166" s="116"/>
      <c r="J166" s="117"/>
      <c r="K166" s="115">
        <f>M128+M129+M130+M131+M132+M133+M134+M135+M136+M137+M138+M139+M140+M141+K142*M142+K143*M143+M144+M145+M146+M147+M148+M149+M150+M151+M152+M153+K154*M154+K155*M155+M156+M157+K158*M158+M159+K160*M160+M161+M162+M163+M164</f>
        <v>694</v>
      </c>
      <c r="L166" s="116"/>
      <c r="M166" s="117"/>
      <c r="N166" s="138">
        <f>N128*P128*R128/1000000</f>
        <v>1.5125</v>
      </c>
      <c r="O166" s="139"/>
      <c r="P166" s="139"/>
      <c r="Q166" s="139"/>
      <c r="R166" s="140"/>
    </row>
    <row r="167" spans="1:18" ht="20.25" customHeight="1" thickBot="1" x14ac:dyDescent="0.25">
      <c r="A167" s="167" t="s">
        <v>10</v>
      </c>
      <c r="B167" s="168"/>
      <c r="C167" s="169"/>
      <c r="D167" s="33" t="s">
        <v>46</v>
      </c>
      <c r="E167" s="128">
        <f>E72+E41+E51+E166+E127+E112+E91</f>
        <v>37328</v>
      </c>
      <c r="F167" s="128"/>
      <c r="G167" s="129"/>
      <c r="H167" s="128">
        <f>H72+H41+H51+H166+H127+H112+H91</f>
        <v>4536.8</v>
      </c>
      <c r="I167" s="128"/>
      <c r="J167" s="129"/>
      <c r="K167" s="128">
        <f>K72+K41+K51+K166+K127+K112+K91</f>
        <v>4116.3999999999996</v>
      </c>
      <c r="L167" s="128"/>
      <c r="M167" s="129"/>
      <c r="N167" s="158">
        <f>N72+N51+N41+N91+N112+N127+N166</f>
        <v>10.4055</v>
      </c>
      <c r="O167" s="159"/>
      <c r="P167" s="159"/>
      <c r="Q167" s="159"/>
      <c r="R167" s="160"/>
    </row>
    <row r="168" spans="1:18" ht="20.25" customHeight="1" thickBot="1" x14ac:dyDescent="0.3">
      <c r="A168" s="124" t="s">
        <v>112</v>
      </c>
      <c r="B168" s="125"/>
      <c r="C168" s="126"/>
      <c r="D168" s="121" t="s">
        <v>108</v>
      </c>
      <c r="E168" s="11">
        <v>1</v>
      </c>
      <c r="F168" s="23" t="s">
        <v>9</v>
      </c>
      <c r="G168" s="75">
        <v>1100</v>
      </c>
      <c r="H168" s="11">
        <v>1</v>
      </c>
      <c r="I168" s="23" t="s">
        <v>9</v>
      </c>
      <c r="J168" s="10">
        <v>63</v>
      </c>
      <c r="K168" s="11">
        <v>1</v>
      </c>
      <c r="L168" s="23" t="s">
        <v>9</v>
      </c>
      <c r="M168" s="10">
        <v>60</v>
      </c>
      <c r="N168" s="100"/>
      <c r="O168" s="98"/>
      <c r="P168" s="98"/>
      <c r="Q168" s="98"/>
      <c r="R168" s="101"/>
    </row>
    <row r="169" spans="1:18" ht="20.25" customHeight="1" thickBot="1" x14ac:dyDescent="0.3">
      <c r="A169" s="124" t="s">
        <v>112</v>
      </c>
      <c r="B169" s="125"/>
      <c r="C169" s="126"/>
      <c r="D169" s="122"/>
      <c r="E169" s="11">
        <v>2</v>
      </c>
      <c r="F169" s="23" t="s">
        <v>9</v>
      </c>
      <c r="G169" s="75">
        <v>1000</v>
      </c>
      <c r="H169" s="11">
        <v>2</v>
      </c>
      <c r="I169" s="23" t="s">
        <v>9</v>
      </c>
      <c r="J169" s="10">
        <v>56</v>
      </c>
      <c r="K169" s="11">
        <v>2</v>
      </c>
      <c r="L169" s="23" t="s">
        <v>9</v>
      </c>
      <c r="M169" s="10">
        <v>54</v>
      </c>
      <c r="N169" s="100"/>
      <c r="O169" s="98"/>
      <c r="P169" s="98"/>
      <c r="Q169" s="98"/>
      <c r="R169" s="101"/>
    </row>
    <row r="170" spans="1:18" ht="20.25" customHeight="1" thickBot="1" x14ac:dyDescent="0.3">
      <c r="A170" s="124" t="s">
        <v>101</v>
      </c>
      <c r="B170" s="125"/>
      <c r="C170" s="126"/>
      <c r="D170" s="122"/>
      <c r="E170" s="18">
        <v>1</v>
      </c>
      <c r="F170" s="16" t="s">
        <v>9</v>
      </c>
      <c r="G170" s="80">
        <v>985</v>
      </c>
      <c r="H170" s="18">
        <v>1</v>
      </c>
      <c r="I170" s="16" t="s">
        <v>9</v>
      </c>
      <c r="J170" s="19">
        <v>56</v>
      </c>
      <c r="K170" s="18">
        <v>1</v>
      </c>
      <c r="L170" s="16" t="s">
        <v>9</v>
      </c>
      <c r="M170" s="19">
        <v>53</v>
      </c>
      <c r="N170" s="11">
        <v>110</v>
      </c>
      <c r="O170" s="11" t="s">
        <v>12</v>
      </c>
      <c r="P170" s="11">
        <v>110</v>
      </c>
      <c r="Q170" s="11" t="s">
        <v>12</v>
      </c>
      <c r="R170" s="11">
        <v>135</v>
      </c>
    </row>
    <row r="171" spans="1:18" ht="20.25" customHeight="1" thickBot="1" x14ac:dyDescent="0.3">
      <c r="A171" s="124" t="s">
        <v>101</v>
      </c>
      <c r="B171" s="125"/>
      <c r="C171" s="126"/>
      <c r="D171" s="122"/>
      <c r="E171" s="11">
        <v>1</v>
      </c>
      <c r="F171" s="23" t="s">
        <v>9</v>
      </c>
      <c r="G171" s="75">
        <v>300</v>
      </c>
      <c r="H171" s="11">
        <v>1</v>
      </c>
      <c r="I171" s="23" t="s">
        <v>9</v>
      </c>
      <c r="J171" s="10">
        <v>15</v>
      </c>
      <c r="K171" s="11">
        <v>1</v>
      </c>
      <c r="L171" s="23" t="s">
        <v>9</v>
      </c>
      <c r="M171" s="10">
        <v>14</v>
      </c>
      <c r="N171" s="11"/>
      <c r="O171" s="11"/>
      <c r="P171" s="11"/>
      <c r="Q171" s="11"/>
      <c r="R171" s="11"/>
    </row>
    <row r="172" spans="1:18" ht="20.25" customHeight="1" thickBot="1" x14ac:dyDescent="0.3">
      <c r="A172" s="124" t="s">
        <v>101</v>
      </c>
      <c r="B172" s="125"/>
      <c r="C172" s="126"/>
      <c r="D172" s="122"/>
      <c r="E172" s="11">
        <v>1</v>
      </c>
      <c r="F172" s="23" t="s">
        <v>9</v>
      </c>
      <c r="G172" s="75">
        <v>200</v>
      </c>
      <c r="H172" s="11">
        <v>1</v>
      </c>
      <c r="I172" s="23" t="s">
        <v>9</v>
      </c>
      <c r="J172" s="10">
        <v>12</v>
      </c>
      <c r="K172" s="11">
        <v>1</v>
      </c>
      <c r="L172" s="23" t="s">
        <v>9</v>
      </c>
      <c r="M172" s="10">
        <v>11</v>
      </c>
      <c r="N172" s="11"/>
      <c r="O172" s="11"/>
      <c r="P172" s="11"/>
      <c r="Q172" s="11"/>
      <c r="R172" s="11"/>
    </row>
    <row r="173" spans="1:18" ht="20.25" customHeight="1" thickBot="1" x14ac:dyDescent="0.3">
      <c r="A173" s="124" t="s">
        <v>102</v>
      </c>
      <c r="B173" s="125"/>
      <c r="C173" s="126"/>
      <c r="D173" s="122"/>
      <c r="E173" s="11">
        <v>1</v>
      </c>
      <c r="F173" s="23" t="s">
        <v>9</v>
      </c>
      <c r="G173" s="75">
        <v>488</v>
      </c>
      <c r="H173" s="11">
        <v>1</v>
      </c>
      <c r="I173" s="23" t="s">
        <v>9</v>
      </c>
      <c r="J173" s="10">
        <v>54</v>
      </c>
      <c r="K173" s="11">
        <v>1</v>
      </c>
      <c r="L173" s="23" t="s">
        <v>9</v>
      </c>
      <c r="M173" s="10">
        <v>50</v>
      </c>
      <c r="N173" s="11"/>
      <c r="O173" s="11"/>
      <c r="P173" s="11"/>
      <c r="Q173" s="11"/>
      <c r="R173" s="11"/>
    </row>
    <row r="174" spans="1:18" ht="20.25" customHeight="1" thickBot="1" x14ac:dyDescent="0.3">
      <c r="A174" s="124" t="s">
        <v>102</v>
      </c>
      <c r="B174" s="125"/>
      <c r="C174" s="126"/>
      <c r="D174" s="122"/>
      <c r="E174" s="11">
        <v>1</v>
      </c>
      <c r="F174" s="23" t="s">
        <v>9</v>
      </c>
      <c r="G174" s="75">
        <v>300</v>
      </c>
      <c r="H174" s="11">
        <v>1</v>
      </c>
      <c r="I174" s="23" t="s">
        <v>9</v>
      </c>
      <c r="J174" s="10">
        <v>32</v>
      </c>
      <c r="K174" s="11">
        <v>1</v>
      </c>
      <c r="L174" s="23" t="s">
        <v>9</v>
      </c>
      <c r="M174" s="10">
        <v>30</v>
      </c>
      <c r="N174" s="11"/>
      <c r="O174" s="11"/>
      <c r="P174" s="11"/>
      <c r="Q174" s="11"/>
      <c r="R174" s="11"/>
    </row>
    <row r="175" spans="1:18" ht="20.25" customHeight="1" thickBot="1" x14ac:dyDescent="0.3">
      <c r="A175" s="124" t="s">
        <v>103</v>
      </c>
      <c r="B175" s="125"/>
      <c r="C175" s="126"/>
      <c r="D175" s="122"/>
      <c r="E175" s="11">
        <v>1</v>
      </c>
      <c r="F175" s="23" t="s">
        <v>9</v>
      </c>
      <c r="G175" s="75">
        <v>500</v>
      </c>
      <c r="H175" s="11">
        <v>1</v>
      </c>
      <c r="I175" s="23" t="s">
        <v>9</v>
      </c>
      <c r="J175" s="10">
        <v>17</v>
      </c>
      <c r="K175" s="11">
        <v>1</v>
      </c>
      <c r="L175" s="23" t="s">
        <v>9</v>
      </c>
      <c r="M175" s="10">
        <v>16</v>
      </c>
      <c r="N175" s="11"/>
      <c r="O175" s="11"/>
      <c r="P175" s="11"/>
      <c r="Q175" s="11"/>
      <c r="R175" s="11"/>
    </row>
    <row r="176" spans="1:18" ht="20.25" customHeight="1" thickBot="1" x14ac:dyDescent="0.3">
      <c r="A176" s="124" t="s">
        <v>103</v>
      </c>
      <c r="B176" s="125"/>
      <c r="C176" s="126"/>
      <c r="D176" s="122"/>
      <c r="E176" s="11">
        <v>1</v>
      </c>
      <c r="F176" s="23" t="s">
        <v>9</v>
      </c>
      <c r="G176" s="75">
        <v>299</v>
      </c>
      <c r="H176" s="11">
        <v>1</v>
      </c>
      <c r="I176" s="23" t="s">
        <v>9</v>
      </c>
      <c r="J176" s="10">
        <v>14</v>
      </c>
      <c r="K176" s="11">
        <v>1</v>
      </c>
      <c r="L176" s="23" t="s">
        <v>9</v>
      </c>
      <c r="M176" s="10">
        <v>13</v>
      </c>
      <c r="N176" s="11"/>
      <c r="O176" s="11"/>
      <c r="P176" s="11"/>
      <c r="Q176" s="11"/>
      <c r="R176" s="11"/>
    </row>
    <row r="177" spans="1:18" ht="20.25" customHeight="1" thickBot="1" x14ac:dyDescent="0.3">
      <c r="A177" s="124" t="s">
        <v>104</v>
      </c>
      <c r="B177" s="125"/>
      <c r="C177" s="126"/>
      <c r="D177" s="122"/>
      <c r="E177" s="11">
        <v>1</v>
      </c>
      <c r="F177" s="23" t="s">
        <v>9</v>
      </c>
      <c r="G177" s="75">
        <v>399</v>
      </c>
      <c r="H177" s="11">
        <v>1</v>
      </c>
      <c r="I177" s="23" t="s">
        <v>9</v>
      </c>
      <c r="J177" s="10">
        <v>18</v>
      </c>
      <c r="K177" s="11">
        <v>4</v>
      </c>
      <c r="L177" s="23" t="s">
        <v>9</v>
      </c>
      <c r="M177" s="10">
        <v>17</v>
      </c>
      <c r="N177" s="11"/>
      <c r="O177" s="11"/>
      <c r="P177" s="11"/>
      <c r="Q177" s="11"/>
      <c r="R177" s="11"/>
    </row>
    <row r="178" spans="1:18" ht="20.25" customHeight="1" thickBot="1" x14ac:dyDescent="0.3">
      <c r="A178" s="124" t="s">
        <v>104</v>
      </c>
      <c r="B178" s="125"/>
      <c r="C178" s="126"/>
      <c r="D178" s="122"/>
      <c r="E178" s="11">
        <v>1</v>
      </c>
      <c r="F178" s="23" t="s">
        <v>9</v>
      </c>
      <c r="G178" s="75">
        <v>500</v>
      </c>
      <c r="H178" s="11">
        <v>1</v>
      </c>
      <c r="I178" s="23" t="s">
        <v>9</v>
      </c>
      <c r="J178" s="10">
        <v>32</v>
      </c>
      <c r="K178" s="11">
        <v>2</v>
      </c>
      <c r="L178" s="23" t="s">
        <v>9</v>
      </c>
      <c r="M178" s="10">
        <v>30</v>
      </c>
      <c r="N178" s="11"/>
      <c r="O178" s="11"/>
      <c r="P178" s="11"/>
      <c r="Q178" s="11"/>
      <c r="R178" s="11"/>
    </row>
    <row r="179" spans="1:18" ht="20.25" customHeight="1" thickBot="1" x14ac:dyDescent="0.3">
      <c r="A179" s="124" t="s">
        <v>105</v>
      </c>
      <c r="B179" s="125"/>
      <c r="C179" s="126"/>
      <c r="D179" s="122"/>
      <c r="E179" s="11">
        <v>4</v>
      </c>
      <c r="F179" s="23" t="s">
        <v>9</v>
      </c>
      <c r="G179" s="75">
        <v>500</v>
      </c>
      <c r="H179" s="11">
        <v>4</v>
      </c>
      <c r="I179" s="23" t="s">
        <v>9</v>
      </c>
      <c r="J179" s="10">
        <v>26</v>
      </c>
      <c r="K179" s="11">
        <v>4</v>
      </c>
      <c r="L179" s="23" t="s">
        <v>9</v>
      </c>
      <c r="M179" s="10">
        <v>24</v>
      </c>
      <c r="N179" s="98"/>
      <c r="O179" s="98"/>
      <c r="P179" s="98"/>
      <c r="Q179" s="98"/>
      <c r="R179" s="98"/>
    </row>
    <row r="180" spans="1:18" ht="20.25" customHeight="1" thickBot="1" x14ac:dyDescent="0.3">
      <c r="A180" s="124" t="s">
        <v>105</v>
      </c>
      <c r="B180" s="125"/>
      <c r="C180" s="126"/>
      <c r="D180" s="122"/>
      <c r="E180" s="11">
        <v>1</v>
      </c>
      <c r="F180" s="23" t="s">
        <v>9</v>
      </c>
      <c r="G180" s="75">
        <v>510</v>
      </c>
      <c r="H180" s="11">
        <v>1</v>
      </c>
      <c r="I180" s="23" t="s">
        <v>9</v>
      </c>
      <c r="J180" s="10">
        <v>26</v>
      </c>
      <c r="K180" s="11">
        <v>1</v>
      </c>
      <c r="L180" s="23" t="s">
        <v>9</v>
      </c>
      <c r="M180" s="10">
        <v>24</v>
      </c>
      <c r="N180" s="98"/>
      <c r="O180" s="98"/>
      <c r="P180" s="98"/>
      <c r="Q180" s="98"/>
      <c r="R180" s="98"/>
    </row>
    <row r="181" spans="1:18" ht="20.25" customHeight="1" thickBot="1" x14ac:dyDescent="0.3">
      <c r="A181" s="124" t="s">
        <v>104</v>
      </c>
      <c r="B181" s="125"/>
      <c r="C181" s="126"/>
      <c r="D181" s="122"/>
      <c r="E181" s="11">
        <v>2</v>
      </c>
      <c r="F181" s="23" t="s">
        <v>9</v>
      </c>
      <c r="G181" s="75">
        <v>500</v>
      </c>
      <c r="H181" s="11">
        <v>2</v>
      </c>
      <c r="I181" s="23" t="s">
        <v>9</v>
      </c>
      <c r="J181" s="10">
        <v>33</v>
      </c>
      <c r="K181" s="11">
        <v>2</v>
      </c>
      <c r="L181" s="23" t="s">
        <v>9</v>
      </c>
      <c r="M181" s="10">
        <v>31</v>
      </c>
      <c r="N181" s="98"/>
      <c r="O181" s="98"/>
      <c r="P181" s="98"/>
      <c r="Q181" s="98"/>
      <c r="R181" s="98"/>
    </row>
    <row r="182" spans="1:18" ht="20.25" customHeight="1" thickBot="1" x14ac:dyDescent="0.3">
      <c r="A182" s="124" t="s">
        <v>106</v>
      </c>
      <c r="B182" s="125"/>
      <c r="C182" s="126"/>
      <c r="D182" s="122"/>
      <c r="E182" s="11">
        <v>80</v>
      </c>
      <c r="F182" s="23" t="s">
        <v>9</v>
      </c>
      <c r="G182" s="75">
        <v>500</v>
      </c>
      <c r="H182" s="11">
        <v>80</v>
      </c>
      <c r="I182" s="23" t="s">
        <v>9</v>
      </c>
      <c r="J182" s="10">
        <v>4.8</v>
      </c>
      <c r="K182" s="11">
        <v>80</v>
      </c>
      <c r="L182" s="23" t="s">
        <v>9</v>
      </c>
      <c r="M182" s="10">
        <v>4.7</v>
      </c>
      <c r="N182" s="23">
        <v>110</v>
      </c>
      <c r="O182" s="23" t="s">
        <v>12</v>
      </c>
      <c r="P182" s="23">
        <v>110</v>
      </c>
      <c r="Q182" s="23" t="s">
        <v>12</v>
      </c>
      <c r="R182" s="23">
        <v>120</v>
      </c>
    </row>
    <row r="183" spans="1:18" ht="20.25" customHeight="1" thickBot="1" x14ac:dyDescent="0.3">
      <c r="A183" s="124" t="s">
        <v>106</v>
      </c>
      <c r="B183" s="125"/>
      <c r="C183" s="126"/>
      <c r="D183" s="122"/>
      <c r="E183" s="11">
        <v>1</v>
      </c>
      <c r="F183" s="23" t="s">
        <v>9</v>
      </c>
      <c r="G183" s="75">
        <v>442</v>
      </c>
      <c r="H183" s="11">
        <v>1</v>
      </c>
      <c r="I183" s="23" t="s">
        <v>9</v>
      </c>
      <c r="J183" s="10">
        <v>4.3</v>
      </c>
      <c r="K183" s="11">
        <v>1</v>
      </c>
      <c r="L183" s="23" t="s">
        <v>9</v>
      </c>
      <c r="M183" s="10">
        <v>4.2</v>
      </c>
      <c r="N183" s="23"/>
      <c r="O183" s="23"/>
      <c r="P183" s="23"/>
      <c r="Q183" s="23"/>
      <c r="R183" s="23"/>
    </row>
    <row r="184" spans="1:18" ht="20.25" customHeight="1" thickBot="1" x14ac:dyDescent="0.3">
      <c r="A184" s="124" t="s">
        <v>106</v>
      </c>
      <c r="B184" s="125"/>
      <c r="C184" s="126"/>
      <c r="D184" s="122"/>
      <c r="E184" s="11">
        <v>1</v>
      </c>
      <c r="F184" s="23" t="s">
        <v>9</v>
      </c>
      <c r="G184" s="75">
        <v>613</v>
      </c>
      <c r="H184" s="11">
        <v>1</v>
      </c>
      <c r="I184" s="23" t="s">
        <v>9</v>
      </c>
      <c r="J184" s="10">
        <v>5.5</v>
      </c>
      <c r="K184" s="11">
        <v>1</v>
      </c>
      <c r="L184" s="23" t="s">
        <v>9</v>
      </c>
      <c r="M184" s="10">
        <v>4.4000000000000004</v>
      </c>
      <c r="N184" s="23"/>
      <c r="O184" s="23"/>
      <c r="P184" s="23"/>
      <c r="Q184" s="23"/>
      <c r="R184" s="23"/>
    </row>
    <row r="185" spans="1:18" ht="20.25" customHeight="1" thickBot="1" x14ac:dyDescent="0.3">
      <c r="A185" s="124" t="s">
        <v>106</v>
      </c>
      <c r="B185" s="125"/>
      <c r="C185" s="126"/>
      <c r="D185" s="122"/>
      <c r="E185" s="11">
        <v>2</v>
      </c>
      <c r="F185" s="23" t="s">
        <v>9</v>
      </c>
      <c r="G185" s="75">
        <v>400</v>
      </c>
      <c r="H185" s="11">
        <v>2</v>
      </c>
      <c r="I185" s="23" t="s">
        <v>9</v>
      </c>
      <c r="J185" s="10">
        <v>4</v>
      </c>
      <c r="K185" s="11">
        <v>2</v>
      </c>
      <c r="L185" s="23" t="s">
        <v>9</v>
      </c>
      <c r="M185" s="10">
        <v>3.9</v>
      </c>
      <c r="N185" s="23"/>
      <c r="O185" s="23"/>
      <c r="P185" s="23"/>
      <c r="Q185" s="23"/>
      <c r="R185" s="23"/>
    </row>
    <row r="186" spans="1:18" ht="20.25" customHeight="1" thickBot="1" x14ac:dyDescent="0.3">
      <c r="A186" s="124" t="s">
        <v>107</v>
      </c>
      <c r="B186" s="125"/>
      <c r="C186" s="126"/>
      <c r="D186" s="122"/>
      <c r="E186" s="11">
        <v>1</v>
      </c>
      <c r="F186" s="23" t="s">
        <v>9</v>
      </c>
      <c r="G186" s="75">
        <v>500</v>
      </c>
      <c r="H186" s="11">
        <v>1</v>
      </c>
      <c r="I186" s="23" t="s">
        <v>9</v>
      </c>
      <c r="J186" s="10">
        <v>91</v>
      </c>
      <c r="K186" s="11">
        <v>3</v>
      </c>
      <c r="L186" s="23" t="s">
        <v>9</v>
      </c>
      <c r="M186" s="10">
        <v>89</v>
      </c>
      <c r="N186" s="95"/>
      <c r="O186" s="95"/>
      <c r="P186" s="95"/>
      <c r="Q186" s="95"/>
      <c r="R186" s="95"/>
    </row>
    <row r="187" spans="1:18" ht="20.25" customHeight="1" thickBot="1" x14ac:dyDescent="0.3">
      <c r="A187" s="154" t="s">
        <v>107</v>
      </c>
      <c r="B187" s="155"/>
      <c r="C187" s="156"/>
      <c r="D187" s="123"/>
      <c r="E187" s="65">
        <v>1</v>
      </c>
      <c r="F187" s="36" t="s">
        <v>9</v>
      </c>
      <c r="G187" s="99">
        <v>504</v>
      </c>
      <c r="H187" s="65">
        <v>1</v>
      </c>
      <c r="I187" s="36" t="s">
        <v>9</v>
      </c>
      <c r="J187" s="66">
        <v>92</v>
      </c>
      <c r="K187" s="65">
        <v>1</v>
      </c>
      <c r="L187" s="36" t="s">
        <v>9</v>
      </c>
      <c r="M187" s="66">
        <v>89</v>
      </c>
      <c r="N187" s="95"/>
      <c r="O187" s="95"/>
      <c r="P187" s="95"/>
      <c r="Q187" s="95"/>
      <c r="R187" s="95"/>
    </row>
    <row r="188" spans="1:18" ht="20.25" customHeight="1" x14ac:dyDescent="0.2">
      <c r="A188" s="6"/>
      <c r="B188" s="6"/>
      <c r="C188" s="6"/>
      <c r="D188" s="94"/>
      <c r="E188" s="6"/>
      <c r="F188" s="6"/>
      <c r="G188" s="6"/>
      <c r="H188" s="6"/>
      <c r="I188" s="6"/>
      <c r="J188" s="6"/>
      <c r="K188" s="6"/>
      <c r="L188" s="6"/>
      <c r="M188" s="6"/>
      <c r="N188" s="95"/>
      <c r="O188" s="95"/>
      <c r="P188" s="95"/>
      <c r="Q188" s="95"/>
      <c r="R188" s="95"/>
    </row>
    <row r="189" spans="1:18" ht="20.25" customHeight="1" x14ac:dyDescent="0.2">
      <c r="A189" s="6"/>
      <c r="B189" s="6"/>
      <c r="C189" s="6"/>
      <c r="D189" s="94"/>
      <c r="E189" s="6"/>
      <c r="F189" s="6"/>
      <c r="G189" s="6"/>
      <c r="H189" s="6"/>
      <c r="I189" s="6"/>
      <c r="J189" s="6"/>
      <c r="K189" s="6"/>
      <c r="L189" s="6"/>
      <c r="M189" s="6"/>
      <c r="N189" s="95"/>
      <c r="O189" s="95"/>
      <c r="P189" s="95"/>
      <c r="Q189" s="95"/>
      <c r="R189" s="95"/>
    </row>
    <row r="190" spans="1:18" ht="20.25" customHeight="1" x14ac:dyDescent="0.25">
      <c r="A190" s="32"/>
      <c r="B190" s="32"/>
      <c r="C190" s="32"/>
      <c r="D190" s="29"/>
      <c r="E190" s="7"/>
      <c r="F190" s="7"/>
      <c r="G190" s="72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1:18" ht="20.25" customHeight="1" x14ac:dyDescent="0.25">
      <c r="A191" s="5"/>
      <c r="B191" s="6"/>
      <c r="C191" s="6"/>
      <c r="D191" s="34"/>
      <c r="E191" s="41"/>
      <c r="F191" s="41"/>
      <c r="G191" s="78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1:18" ht="20.25" hidden="1" customHeight="1" x14ac:dyDescent="0.25">
      <c r="A192" s="5"/>
      <c r="C192" s="127" t="s">
        <v>11</v>
      </c>
      <c r="D192" s="127"/>
      <c r="E192" s="127"/>
      <c r="F192" s="127"/>
      <c r="G192" s="12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1:21" ht="20.25" hidden="1" customHeight="1" x14ac:dyDescent="0.25">
      <c r="A193" s="5"/>
      <c r="C193" s="127" t="s">
        <v>16</v>
      </c>
      <c r="D193" s="127"/>
      <c r="E193" s="127">
        <v>300</v>
      </c>
      <c r="F193" s="127"/>
      <c r="G193" s="127"/>
      <c r="H193" s="130" t="s">
        <v>47</v>
      </c>
      <c r="I193" s="130"/>
      <c r="J193" s="130"/>
      <c r="K193" s="130"/>
      <c r="L193" s="130"/>
      <c r="M193" s="130"/>
      <c r="N193" s="131">
        <v>405</v>
      </c>
      <c r="O193" s="131"/>
      <c r="P193" s="131"/>
      <c r="Q193" s="131"/>
      <c r="R193" s="7"/>
      <c r="S193" s="157" t="s">
        <v>79</v>
      </c>
      <c r="T193" s="157"/>
      <c r="U193" s="7">
        <v>395</v>
      </c>
    </row>
    <row r="194" spans="1:21" ht="20.25" hidden="1" customHeight="1" x14ac:dyDescent="0.25">
      <c r="A194" s="5"/>
      <c r="C194" s="127" t="s">
        <v>17</v>
      </c>
      <c r="D194" s="127"/>
      <c r="E194" s="127">
        <v>500</v>
      </c>
      <c r="F194" s="127"/>
      <c r="G194" s="127"/>
      <c r="H194" s="130" t="s">
        <v>48</v>
      </c>
      <c r="I194" s="130"/>
      <c r="J194" s="130"/>
      <c r="K194" s="130"/>
      <c r="L194" s="130"/>
      <c r="M194" s="130"/>
      <c r="N194" s="131">
        <v>423</v>
      </c>
      <c r="O194" s="131"/>
      <c r="P194" s="131"/>
      <c r="Q194" s="131"/>
      <c r="R194" s="7"/>
      <c r="S194" s="157" t="s">
        <v>80</v>
      </c>
      <c r="T194" s="157"/>
      <c r="U194" s="7">
        <v>367</v>
      </c>
    </row>
    <row r="195" spans="1:21" ht="20.25" hidden="1" customHeight="1" x14ac:dyDescent="0.25">
      <c r="A195" s="5"/>
      <c r="C195" s="127" t="s">
        <v>18</v>
      </c>
      <c r="D195" s="127"/>
      <c r="E195" s="127">
        <v>300</v>
      </c>
      <c r="F195" s="127"/>
      <c r="G195" s="127"/>
      <c r="H195" s="130" t="s">
        <v>49</v>
      </c>
      <c r="I195" s="130"/>
      <c r="J195" s="130"/>
      <c r="K195" s="130"/>
      <c r="L195" s="130"/>
      <c r="M195" s="130"/>
      <c r="N195" s="131">
        <v>306</v>
      </c>
      <c r="O195" s="131"/>
      <c r="P195" s="131"/>
      <c r="Q195" s="131"/>
      <c r="R195" s="7"/>
      <c r="S195" s="157" t="s">
        <v>81</v>
      </c>
      <c r="T195" s="157"/>
      <c r="U195" s="7">
        <v>565</v>
      </c>
    </row>
    <row r="196" spans="1:21" ht="20.25" hidden="1" customHeight="1" x14ac:dyDescent="0.25">
      <c r="A196" s="5"/>
      <c r="C196" s="127" t="s">
        <v>19</v>
      </c>
      <c r="D196" s="127"/>
      <c r="E196" s="127">
        <v>540</v>
      </c>
      <c r="F196" s="127"/>
      <c r="G196" s="127"/>
      <c r="H196" s="131" t="s">
        <v>50</v>
      </c>
      <c r="I196" s="131"/>
      <c r="J196" s="131"/>
      <c r="K196" s="131"/>
      <c r="L196" s="131"/>
      <c r="M196" s="131"/>
      <c r="N196" s="131">
        <v>514</v>
      </c>
      <c r="O196" s="131"/>
      <c r="P196" s="131"/>
      <c r="Q196" s="131"/>
      <c r="R196" s="7"/>
      <c r="S196" s="157" t="s">
        <v>82</v>
      </c>
      <c r="T196" s="157"/>
      <c r="U196" s="7">
        <v>720</v>
      </c>
    </row>
    <row r="197" spans="1:21" ht="20.25" hidden="1" customHeight="1" x14ac:dyDescent="0.25">
      <c r="A197" s="5"/>
      <c r="C197" s="127" t="s">
        <v>21</v>
      </c>
      <c r="D197" s="127"/>
      <c r="E197" s="127">
        <v>500</v>
      </c>
      <c r="F197" s="127"/>
      <c r="G197" s="127"/>
      <c r="H197" s="131" t="s">
        <v>51</v>
      </c>
      <c r="I197" s="131"/>
      <c r="J197" s="131"/>
      <c r="K197" s="131"/>
      <c r="L197" s="131"/>
      <c r="M197" s="131"/>
      <c r="N197" s="131">
        <v>430</v>
      </c>
      <c r="O197" s="131"/>
      <c r="P197" s="131"/>
      <c r="Q197" s="131"/>
      <c r="R197" s="7"/>
      <c r="S197" s="157" t="s">
        <v>83</v>
      </c>
      <c r="T197" s="157"/>
      <c r="U197" s="7">
        <v>800</v>
      </c>
    </row>
    <row r="198" spans="1:21" ht="20.25" hidden="1" customHeight="1" x14ac:dyDescent="0.25">
      <c r="A198" s="5"/>
      <c r="C198" s="127" t="s">
        <v>20</v>
      </c>
      <c r="D198" s="127"/>
      <c r="E198" s="127">
        <v>700</v>
      </c>
      <c r="F198" s="127"/>
      <c r="G198" s="127"/>
      <c r="H198" s="131" t="s">
        <v>52</v>
      </c>
      <c r="I198" s="131"/>
      <c r="J198" s="131"/>
      <c r="K198" s="131"/>
      <c r="L198" s="131"/>
      <c r="M198" s="131"/>
      <c r="N198" s="131">
        <v>640</v>
      </c>
      <c r="O198" s="131"/>
      <c r="P198" s="131"/>
      <c r="Q198" s="131"/>
      <c r="R198" s="7"/>
      <c r="S198" s="157" t="s">
        <v>84</v>
      </c>
      <c r="T198" s="157"/>
      <c r="U198" s="7">
        <v>428</v>
      </c>
    </row>
    <row r="199" spans="1:21" ht="20.25" hidden="1" customHeight="1" x14ac:dyDescent="0.25">
      <c r="A199" s="5"/>
      <c r="C199" s="127" t="s">
        <v>22</v>
      </c>
      <c r="D199" s="127"/>
      <c r="E199" s="127">
        <v>500</v>
      </c>
      <c r="F199" s="127"/>
      <c r="G199" s="127"/>
      <c r="H199" s="131" t="s">
        <v>53</v>
      </c>
      <c r="I199" s="131"/>
      <c r="J199" s="131"/>
      <c r="K199" s="131"/>
      <c r="L199" s="131"/>
      <c r="M199" s="131"/>
      <c r="N199" s="131">
        <v>700</v>
      </c>
      <c r="O199" s="131"/>
      <c r="P199" s="131"/>
      <c r="Q199" s="131"/>
      <c r="R199" s="7"/>
      <c r="S199" s="157" t="s">
        <v>85</v>
      </c>
      <c r="T199" s="157"/>
      <c r="U199" s="7">
        <v>500</v>
      </c>
    </row>
    <row r="200" spans="1:21" ht="20.25" hidden="1" customHeight="1" x14ac:dyDescent="0.25">
      <c r="A200" s="5"/>
      <c r="C200" s="127" t="s">
        <v>23</v>
      </c>
      <c r="D200" s="127"/>
      <c r="E200" s="127">
        <v>350</v>
      </c>
      <c r="F200" s="127"/>
      <c r="G200" s="127"/>
      <c r="H200" s="131" t="s">
        <v>54</v>
      </c>
      <c r="I200" s="131"/>
      <c r="J200" s="131"/>
      <c r="K200" s="131"/>
      <c r="L200" s="131"/>
      <c r="M200" s="131"/>
      <c r="N200" s="131">
        <v>1065</v>
      </c>
      <c r="O200" s="131"/>
      <c r="P200" s="131"/>
      <c r="Q200" s="131"/>
      <c r="R200" s="7"/>
      <c r="S200" s="157" t="s">
        <v>86</v>
      </c>
      <c r="T200" s="157"/>
      <c r="U200" s="7">
        <v>1000</v>
      </c>
    </row>
    <row r="201" spans="1:21" ht="20.25" hidden="1" customHeight="1" x14ac:dyDescent="0.25">
      <c r="A201" s="5"/>
      <c r="C201" s="127" t="s">
        <v>24</v>
      </c>
      <c r="D201" s="127"/>
      <c r="E201" s="127">
        <v>500</v>
      </c>
      <c r="F201" s="127"/>
      <c r="G201" s="127"/>
      <c r="H201" s="131" t="s">
        <v>55</v>
      </c>
      <c r="I201" s="131"/>
      <c r="J201" s="131"/>
      <c r="K201" s="131"/>
      <c r="L201" s="131"/>
      <c r="M201" s="131"/>
      <c r="N201" s="131">
        <v>510</v>
      </c>
      <c r="O201" s="131"/>
      <c r="P201" s="131"/>
      <c r="Q201" s="131"/>
      <c r="R201" s="7"/>
      <c r="S201" s="157" t="s">
        <v>87</v>
      </c>
      <c r="T201" s="157"/>
      <c r="U201" s="7">
        <v>700</v>
      </c>
    </row>
    <row r="202" spans="1:21" ht="20.25" hidden="1" customHeight="1" x14ac:dyDescent="0.25">
      <c r="A202" s="5"/>
      <c r="C202" s="127" t="s">
        <v>25</v>
      </c>
      <c r="D202" s="127"/>
      <c r="E202" s="127">
        <v>700</v>
      </c>
      <c r="F202" s="127"/>
      <c r="G202" s="127"/>
      <c r="H202" s="131" t="s">
        <v>56</v>
      </c>
      <c r="I202" s="131"/>
      <c r="J202" s="131"/>
      <c r="K202" s="131"/>
      <c r="L202" s="131"/>
      <c r="M202" s="131"/>
      <c r="N202" s="131">
        <v>637</v>
      </c>
      <c r="O202" s="131"/>
      <c r="P202" s="131"/>
      <c r="Q202" s="131"/>
      <c r="R202" s="7"/>
      <c r="S202" s="157" t="s">
        <v>88</v>
      </c>
      <c r="T202" s="157"/>
      <c r="U202" s="7">
        <v>600</v>
      </c>
    </row>
    <row r="203" spans="1:21" ht="20.25" hidden="1" customHeight="1" x14ac:dyDescent="0.25">
      <c r="A203" s="5"/>
      <c r="C203" s="127" t="s">
        <v>26</v>
      </c>
      <c r="D203" s="127"/>
      <c r="E203" s="127">
        <v>1000</v>
      </c>
      <c r="F203" s="127"/>
      <c r="G203" s="127"/>
      <c r="H203" s="131" t="s">
        <v>57</v>
      </c>
      <c r="I203" s="131"/>
      <c r="J203" s="131"/>
      <c r="K203" s="131"/>
      <c r="L203" s="131"/>
      <c r="M203" s="131"/>
      <c r="N203" s="131">
        <v>430</v>
      </c>
      <c r="O203" s="131"/>
      <c r="P203" s="131"/>
      <c r="Q203" s="131"/>
      <c r="R203" s="7"/>
      <c r="S203" s="157"/>
      <c r="T203" s="157"/>
      <c r="U203" s="7"/>
    </row>
    <row r="204" spans="1:21" ht="20.25" hidden="1" customHeight="1" x14ac:dyDescent="0.25">
      <c r="A204" s="5"/>
      <c r="C204" s="127" t="s">
        <v>27</v>
      </c>
      <c r="D204" s="127"/>
      <c r="E204" s="127">
        <v>750</v>
      </c>
      <c r="F204" s="127"/>
      <c r="G204" s="127"/>
      <c r="H204" s="131" t="s">
        <v>58</v>
      </c>
      <c r="I204" s="131"/>
      <c r="J204" s="131"/>
      <c r="K204" s="131"/>
      <c r="L204" s="131"/>
      <c r="M204" s="131"/>
      <c r="N204" s="131">
        <v>542</v>
      </c>
      <c r="O204" s="131"/>
      <c r="P204" s="131"/>
      <c r="Q204" s="131"/>
      <c r="R204" s="7"/>
      <c r="S204" s="157"/>
      <c r="T204" s="157"/>
      <c r="U204" s="7"/>
    </row>
    <row r="205" spans="1:21" ht="20.25" hidden="1" customHeight="1" x14ac:dyDescent="0.25">
      <c r="A205" s="5"/>
      <c r="C205" s="127" t="s">
        <v>28</v>
      </c>
      <c r="D205" s="127"/>
      <c r="E205" s="127">
        <v>500</v>
      </c>
      <c r="F205" s="127"/>
      <c r="G205" s="127"/>
      <c r="H205" s="131" t="s">
        <v>59</v>
      </c>
      <c r="I205" s="131"/>
      <c r="J205" s="131"/>
      <c r="K205" s="131"/>
      <c r="L205" s="131"/>
      <c r="M205" s="131"/>
      <c r="N205" s="131">
        <v>528</v>
      </c>
      <c r="O205" s="131"/>
      <c r="P205" s="131"/>
      <c r="Q205" s="131"/>
      <c r="R205" s="7"/>
      <c r="S205" s="157"/>
      <c r="T205" s="157"/>
      <c r="U205" s="7"/>
    </row>
    <row r="206" spans="1:21" ht="20.25" hidden="1" customHeight="1" x14ac:dyDescent="0.25">
      <c r="A206" s="5"/>
      <c r="C206" s="127" t="s">
        <v>29</v>
      </c>
      <c r="D206" s="127"/>
      <c r="E206" s="127">
        <v>500</v>
      </c>
      <c r="F206" s="127"/>
      <c r="G206" s="127"/>
      <c r="H206" s="131" t="s">
        <v>61</v>
      </c>
      <c r="I206" s="131"/>
      <c r="J206" s="131"/>
      <c r="K206" s="131"/>
      <c r="L206" s="131"/>
      <c r="M206" s="131"/>
      <c r="N206" s="131">
        <v>300</v>
      </c>
      <c r="O206" s="131"/>
      <c r="P206" s="131"/>
      <c r="Q206" s="131"/>
      <c r="R206" s="7"/>
      <c r="S206" s="157"/>
      <c r="T206" s="157"/>
      <c r="U206" s="7"/>
    </row>
    <row r="207" spans="1:21" ht="20.25" hidden="1" customHeight="1" x14ac:dyDescent="0.25">
      <c r="A207" s="5"/>
      <c r="C207" s="127" t="s">
        <v>30</v>
      </c>
      <c r="D207" s="127"/>
      <c r="E207" s="127">
        <v>670</v>
      </c>
      <c r="F207" s="127"/>
      <c r="G207" s="127"/>
      <c r="H207" s="131" t="s">
        <v>62</v>
      </c>
      <c r="I207" s="131"/>
      <c r="J207" s="131"/>
      <c r="K207" s="131"/>
      <c r="L207" s="131"/>
      <c r="M207" s="131"/>
      <c r="N207" s="131">
        <v>840</v>
      </c>
      <c r="O207" s="131"/>
      <c r="P207" s="131"/>
      <c r="Q207" s="131"/>
      <c r="R207" s="7"/>
      <c r="S207" s="157"/>
      <c r="T207" s="157"/>
      <c r="U207" s="7"/>
    </row>
    <row r="208" spans="1:21" ht="20.25" hidden="1" customHeight="1" x14ac:dyDescent="0.25">
      <c r="A208" s="5"/>
      <c r="C208" s="127" t="s">
        <v>34</v>
      </c>
      <c r="D208" s="127"/>
      <c r="E208" s="127">
        <v>525</v>
      </c>
      <c r="F208" s="127"/>
      <c r="G208" s="127"/>
      <c r="H208" s="131" t="s">
        <v>63</v>
      </c>
      <c r="I208" s="131"/>
      <c r="J208" s="131"/>
      <c r="K208" s="131"/>
      <c r="L208" s="131"/>
      <c r="M208" s="131"/>
      <c r="N208" s="131">
        <v>330</v>
      </c>
      <c r="O208" s="131"/>
      <c r="P208" s="131"/>
      <c r="Q208" s="131"/>
      <c r="R208" s="7"/>
      <c r="S208" s="157"/>
      <c r="T208" s="157"/>
      <c r="U208" s="7"/>
    </row>
    <row r="209" spans="1:21" ht="20.25" hidden="1" customHeight="1" x14ac:dyDescent="0.25">
      <c r="A209" s="5"/>
      <c r="C209" s="127" t="s">
        <v>35</v>
      </c>
      <c r="D209" s="127"/>
      <c r="E209" s="127">
        <v>700</v>
      </c>
      <c r="F209" s="127"/>
      <c r="G209" s="127"/>
      <c r="H209" s="131" t="s">
        <v>64</v>
      </c>
      <c r="I209" s="131"/>
      <c r="J209" s="131"/>
      <c r="K209" s="131"/>
      <c r="L209" s="131"/>
      <c r="M209" s="131"/>
      <c r="N209" s="131">
        <v>500</v>
      </c>
      <c r="O209" s="131"/>
      <c r="P209" s="131"/>
      <c r="Q209" s="131"/>
      <c r="R209" s="7"/>
      <c r="S209" s="157"/>
      <c r="T209" s="157"/>
      <c r="U209" s="7"/>
    </row>
    <row r="210" spans="1:21" ht="20.25" hidden="1" customHeight="1" x14ac:dyDescent="0.25">
      <c r="A210" s="5"/>
      <c r="C210" s="127" t="s">
        <v>36</v>
      </c>
      <c r="D210" s="127"/>
      <c r="E210" s="127">
        <v>400</v>
      </c>
      <c r="F210" s="127"/>
      <c r="G210" s="127"/>
      <c r="H210" s="131" t="s">
        <v>65</v>
      </c>
      <c r="I210" s="131"/>
      <c r="J210" s="131"/>
      <c r="K210" s="131"/>
      <c r="L210" s="131"/>
      <c r="M210" s="131"/>
      <c r="N210" s="131">
        <v>330</v>
      </c>
      <c r="O210" s="131"/>
      <c r="P210" s="131"/>
      <c r="Q210" s="131"/>
      <c r="R210" s="7"/>
      <c r="S210" s="157"/>
      <c r="T210" s="157"/>
      <c r="U210" s="7"/>
    </row>
    <row r="211" spans="1:21" ht="20.25" hidden="1" customHeight="1" x14ac:dyDescent="0.25">
      <c r="A211" s="5"/>
      <c r="C211" s="127" t="s">
        <v>37</v>
      </c>
      <c r="D211" s="127"/>
      <c r="E211" s="127">
        <v>600</v>
      </c>
      <c r="F211" s="127"/>
      <c r="G211" s="127"/>
      <c r="H211" s="131" t="s">
        <v>66</v>
      </c>
      <c r="I211" s="131"/>
      <c r="J211" s="131"/>
      <c r="K211" s="131"/>
      <c r="L211" s="131"/>
      <c r="M211" s="131"/>
      <c r="N211" s="131">
        <v>534</v>
      </c>
      <c r="O211" s="131"/>
      <c r="P211" s="131"/>
      <c r="Q211" s="131"/>
      <c r="R211" s="7"/>
      <c r="S211" s="157"/>
      <c r="T211" s="157"/>
      <c r="U211" s="7"/>
    </row>
    <row r="212" spans="1:21" ht="20.25" hidden="1" customHeight="1" x14ac:dyDescent="0.25">
      <c r="A212" s="5"/>
      <c r="C212" s="127" t="s">
        <v>38</v>
      </c>
      <c r="D212" s="127"/>
      <c r="E212" s="127">
        <v>523</v>
      </c>
      <c r="F212" s="127"/>
      <c r="G212" s="127"/>
      <c r="H212" s="131" t="s">
        <v>67</v>
      </c>
      <c r="I212" s="131"/>
      <c r="J212" s="131"/>
      <c r="K212" s="131"/>
      <c r="L212" s="131"/>
      <c r="M212" s="131"/>
      <c r="N212" s="131">
        <v>550</v>
      </c>
      <c r="O212" s="131"/>
      <c r="P212" s="131"/>
      <c r="Q212" s="131"/>
      <c r="R212" s="7"/>
      <c r="S212" s="157"/>
      <c r="T212" s="157"/>
      <c r="U212" s="7"/>
    </row>
    <row r="213" spans="1:21" ht="20.25" hidden="1" customHeight="1" x14ac:dyDescent="0.25">
      <c r="A213" s="5"/>
      <c r="C213" s="127" t="s">
        <v>39</v>
      </c>
      <c r="D213" s="127"/>
      <c r="E213" s="127">
        <v>550</v>
      </c>
      <c r="F213" s="127"/>
      <c r="G213" s="127"/>
      <c r="H213" s="131" t="s">
        <v>68</v>
      </c>
      <c r="I213" s="131"/>
      <c r="J213" s="131"/>
      <c r="K213" s="131"/>
      <c r="L213" s="131"/>
      <c r="M213" s="131"/>
      <c r="N213" s="131">
        <v>404</v>
      </c>
      <c r="O213" s="131"/>
      <c r="P213" s="131"/>
      <c r="Q213" s="131"/>
      <c r="R213" s="7"/>
      <c r="S213" s="157"/>
      <c r="T213" s="157"/>
      <c r="U213" s="7"/>
    </row>
    <row r="214" spans="1:21" ht="20.25" hidden="1" customHeight="1" x14ac:dyDescent="0.25">
      <c r="A214" s="5"/>
      <c r="C214" s="127" t="s">
        <v>40</v>
      </c>
      <c r="D214" s="127"/>
      <c r="E214" s="127">
        <v>1000</v>
      </c>
      <c r="F214" s="127"/>
      <c r="G214" s="127"/>
      <c r="H214" s="131" t="s">
        <v>69</v>
      </c>
      <c r="I214" s="131"/>
      <c r="J214" s="131"/>
      <c r="K214" s="131"/>
      <c r="L214" s="131"/>
      <c r="M214" s="131"/>
      <c r="N214" s="131">
        <v>513</v>
      </c>
      <c r="O214" s="131"/>
      <c r="P214" s="131"/>
      <c r="Q214" s="131"/>
      <c r="R214" s="7"/>
      <c r="S214" s="157"/>
      <c r="T214" s="157"/>
      <c r="U214" s="7"/>
    </row>
    <row r="215" spans="1:21" ht="20.25" hidden="1" customHeight="1" x14ac:dyDescent="0.25">
      <c r="A215" s="5"/>
      <c r="C215" s="127" t="s">
        <v>41</v>
      </c>
      <c r="D215" s="127"/>
      <c r="E215" s="127">
        <v>400</v>
      </c>
      <c r="F215" s="127"/>
      <c r="G215" s="127"/>
      <c r="H215" s="131" t="s">
        <v>70</v>
      </c>
      <c r="I215" s="131"/>
      <c r="J215" s="131"/>
      <c r="K215" s="131"/>
      <c r="L215" s="131"/>
      <c r="M215" s="131"/>
      <c r="N215" s="131">
        <v>410</v>
      </c>
      <c r="O215" s="131"/>
      <c r="P215" s="131"/>
      <c r="Q215" s="131"/>
      <c r="R215" s="7"/>
      <c r="S215" s="157"/>
      <c r="T215" s="157"/>
      <c r="U215" s="7"/>
    </row>
    <row r="216" spans="1:21" ht="20.25" hidden="1" customHeight="1" x14ac:dyDescent="0.25">
      <c r="A216" s="5"/>
      <c r="C216" s="127" t="s">
        <v>17</v>
      </c>
      <c r="D216" s="127"/>
      <c r="E216" s="127">
        <v>300</v>
      </c>
      <c r="F216" s="127"/>
      <c r="G216" s="127"/>
      <c r="H216" s="131" t="s">
        <v>71</v>
      </c>
      <c r="I216" s="131"/>
      <c r="J216" s="131"/>
      <c r="K216" s="131"/>
      <c r="L216" s="131"/>
      <c r="M216" s="131"/>
      <c r="N216" s="131">
        <v>515</v>
      </c>
      <c r="O216" s="131"/>
      <c r="P216" s="131"/>
      <c r="Q216" s="131"/>
      <c r="R216" s="7"/>
      <c r="S216" s="157"/>
      <c r="T216" s="157"/>
      <c r="U216" s="7"/>
    </row>
    <row r="217" spans="1:21" ht="20.25" hidden="1" customHeight="1" x14ac:dyDescent="0.25">
      <c r="A217" s="5"/>
      <c r="C217" s="127" t="s">
        <v>42</v>
      </c>
      <c r="D217" s="127"/>
      <c r="E217" s="127">
        <v>300</v>
      </c>
      <c r="F217" s="127"/>
      <c r="G217" s="127"/>
      <c r="H217" s="131" t="s">
        <v>73</v>
      </c>
      <c r="I217" s="131"/>
      <c r="J217" s="131"/>
      <c r="K217" s="131"/>
      <c r="L217" s="131"/>
      <c r="M217" s="131"/>
      <c r="N217" s="131">
        <v>665</v>
      </c>
      <c r="O217" s="131"/>
      <c r="P217" s="131"/>
      <c r="Q217" s="131"/>
      <c r="R217" s="7"/>
      <c r="S217" s="157"/>
      <c r="T217" s="157"/>
      <c r="U217" s="7"/>
    </row>
    <row r="218" spans="1:21" ht="20.25" hidden="1" customHeight="1" x14ac:dyDescent="0.25">
      <c r="A218" s="5"/>
      <c r="C218" s="127" t="s">
        <v>43</v>
      </c>
      <c r="D218" s="127"/>
      <c r="E218" s="127">
        <v>433</v>
      </c>
      <c r="F218" s="127"/>
      <c r="G218" s="127"/>
      <c r="H218" s="131" t="s">
        <v>50</v>
      </c>
      <c r="I218" s="131"/>
      <c r="J218" s="131"/>
      <c r="K218" s="131"/>
      <c r="L218" s="131"/>
      <c r="M218" s="131"/>
      <c r="N218" s="131">
        <v>514</v>
      </c>
      <c r="O218" s="131"/>
      <c r="P218" s="131"/>
      <c r="Q218" s="131"/>
      <c r="R218" s="7"/>
      <c r="S218" s="157"/>
      <c r="T218" s="157"/>
      <c r="U218" s="7"/>
    </row>
    <row r="219" spans="1:21" ht="20.25" hidden="1" customHeight="1" x14ac:dyDescent="0.25">
      <c r="A219" s="5"/>
      <c r="C219" s="127" t="s">
        <v>33</v>
      </c>
      <c r="D219" s="127"/>
      <c r="E219" s="127">
        <v>350</v>
      </c>
      <c r="F219" s="127"/>
      <c r="G219" s="127"/>
      <c r="H219" s="131" t="s">
        <v>74</v>
      </c>
      <c r="I219" s="131"/>
      <c r="J219" s="131"/>
      <c r="K219" s="131"/>
      <c r="L219" s="131"/>
      <c r="M219" s="131"/>
      <c r="N219" s="131">
        <v>335</v>
      </c>
      <c r="O219" s="131"/>
      <c r="P219" s="131"/>
      <c r="Q219" s="131"/>
      <c r="R219" s="7"/>
      <c r="S219" s="157"/>
      <c r="T219" s="157"/>
      <c r="U219" s="7"/>
    </row>
    <row r="220" spans="1:21" ht="20.25" hidden="1" customHeight="1" x14ac:dyDescent="0.25">
      <c r="A220" s="5"/>
      <c r="C220" s="127" t="s">
        <v>44</v>
      </c>
      <c r="D220" s="127"/>
      <c r="E220" s="127">
        <v>500</v>
      </c>
      <c r="F220" s="127"/>
      <c r="G220" s="127"/>
      <c r="H220" s="131" t="s">
        <v>37</v>
      </c>
      <c r="I220" s="131"/>
      <c r="J220" s="131"/>
      <c r="K220" s="131"/>
      <c r="L220" s="131"/>
      <c r="M220" s="131"/>
      <c r="N220" s="131">
        <v>800</v>
      </c>
      <c r="O220" s="131"/>
      <c r="P220" s="131"/>
      <c r="Q220" s="131"/>
      <c r="R220" s="7"/>
      <c r="S220" s="157"/>
      <c r="T220" s="157"/>
      <c r="U220" s="7"/>
    </row>
    <row r="221" spans="1:21" ht="15" hidden="1" customHeight="1" x14ac:dyDescent="0.25">
      <c r="A221" s="5"/>
      <c r="C221" s="153" t="s">
        <v>45</v>
      </c>
      <c r="D221" s="153"/>
      <c r="E221" s="127">
        <v>400</v>
      </c>
      <c r="F221" s="127"/>
      <c r="G221" s="127"/>
      <c r="H221" s="131" t="s">
        <v>75</v>
      </c>
      <c r="I221" s="131"/>
      <c r="J221" s="131"/>
      <c r="K221" s="131"/>
      <c r="L221" s="131"/>
      <c r="M221" s="131"/>
      <c r="N221" s="131">
        <v>528</v>
      </c>
      <c r="O221" s="131"/>
      <c r="P221" s="131"/>
      <c r="Q221" s="131"/>
      <c r="R221" s="7"/>
      <c r="S221" s="157"/>
      <c r="T221" s="157"/>
      <c r="U221" s="7"/>
    </row>
    <row r="222" spans="1:21" ht="15" hidden="1" customHeight="1" x14ac:dyDescent="0.25">
      <c r="A222" s="5"/>
      <c r="C222" s="153" t="s">
        <v>18</v>
      </c>
      <c r="D222" s="153"/>
      <c r="E222" s="127">
        <v>200</v>
      </c>
      <c r="F222" s="127"/>
      <c r="G222" s="127"/>
      <c r="H222" s="131" t="s">
        <v>77</v>
      </c>
      <c r="I222" s="131"/>
      <c r="J222" s="131"/>
      <c r="K222" s="131"/>
      <c r="L222" s="131"/>
      <c r="M222" s="131"/>
      <c r="N222" s="131">
        <v>500</v>
      </c>
      <c r="O222" s="131"/>
      <c r="P222" s="131"/>
      <c r="Q222" s="131"/>
      <c r="R222" s="7"/>
      <c r="S222" s="157"/>
      <c r="T222" s="157"/>
      <c r="U222" s="7"/>
    </row>
    <row r="223" spans="1:21" ht="15" hidden="1" customHeight="1" x14ac:dyDescent="0.25">
      <c r="A223" s="5"/>
      <c r="C223" s="153" t="s">
        <v>42</v>
      </c>
      <c r="D223" s="153"/>
      <c r="E223" s="127">
        <v>300</v>
      </c>
      <c r="F223" s="127"/>
      <c r="G223" s="127"/>
      <c r="H223" s="131" t="s">
        <v>78</v>
      </c>
      <c r="I223" s="131"/>
      <c r="J223" s="131"/>
      <c r="K223" s="131"/>
      <c r="L223" s="131"/>
      <c r="M223" s="131"/>
      <c r="N223" s="131">
        <v>363</v>
      </c>
      <c r="O223" s="131"/>
      <c r="P223" s="131"/>
      <c r="Q223" s="131"/>
      <c r="R223" s="7"/>
      <c r="S223" s="157"/>
      <c r="T223" s="157"/>
      <c r="U223" s="7"/>
    </row>
    <row r="224" spans="1:21" ht="15" customHeight="1" x14ac:dyDescent="0.25">
      <c r="A224" s="5"/>
      <c r="C224" s="153"/>
      <c r="D224" s="153"/>
      <c r="E224" s="127"/>
      <c r="F224" s="127"/>
      <c r="G224" s="12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1:21" ht="15" customHeight="1" x14ac:dyDescent="0.25">
      <c r="A225" s="62" t="s">
        <v>93</v>
      </c>
      <c r="B225" s="63"/>
      <c r="C225" s="63"/>
      <c r="D225" s="63"/>
      <c r="E225" s="59"/>
      <c r="F225" s="59"/>
      <c r="G225" s="70"/>
      <c r="H225" s="59"/>
      <c r="I225" s="59"/>
      <c r="J225" s="59"/>
      <c r="K225" s="59"/>
      <c r="L225" s="7"/>
      <c r="M225" s="7"/>
      <c r="N225" s="7"/>
      <c r="O225" s="7"/>
      <c r="P225" s="7"/>
      <c r="Q225" s="7"/>
      <c r="R225" s="7"/>
    </row>
    <row r="226" spans="1:21" ht="15" customHeight="1" x14ac:dyDescent="0.25">
      <c r="A226" s="64" t="s">
        <v>94</v>
      </c>
      <c r="B226" s="56"/>
      <c r="C226" s="56"/>
      <c r="D226" s="56"/>
      <c r="E226"/>
      <c r="F226"/>
      <c r="G226" s="70"/>
      <c r="H226" s="59"/>
      <c r="I226" s="59"/>
      <c r="J226" s="59"/>
      <c r="K226" s="59"/>
      <c r="L226" s="7"/>
      <c r="M226" s="7"/>
      <c r="N226" s="7"/>
      <c r="O226" s="7"/>
      <c r="P226" s="7"/>
      <c r="Q226" s="7"/>
      <c r="R226" s="7"/>
    </row>
    <row r="227" spans="1:21" ht="15" customHeight="1" x14ac:dyDescent="0.25">
      <c r="A227" s="64" t="s">
        <v>95</v>
      </c>
      <c r="B227" s="56"/>
      <c r="C227" s="56"/>
      <c r="D227" s="56"/>
      <c r="E227"/>
      <c r="F227"/>
      <c r="G227" s="70"/>
      <c r="H227" s="59"/>
      <c r="I227" s="59"/>
      <c r="J227" s="59"/>
      <c r="K227" s="59"/>
      <c r="L227" s="7"/>
      <c r="M227" s="7"/>
      <c r="N227" s="7"/>
      <c r="O227" s="7"/>
      <c r="P227" s="7"/>
      <c r="Q227" s="7"/>
      <c r="R227" s="7"/>
    </row>
    <row r="228" spans="1:21" ht="15" customHeight="1" x14ac:dyDescent="0.25">
      <c r="A228" s="62" t="s">
        <v>96</v>
      </c>
      <c r="B228" s="56"/>
      <c r="C228" s="56"/>
      <c r="D228" s="56"/>
      <c r="E228"/>
      <c r="F228"/>
      <c r="G228" s="70"/>
      <c r="H228" s="59"/>
      <c r="I228" s="59"/>
      <c r="J228" s="59"/>
      <c r="K228" s="59"/>
      <c r="L228" s="7"/>
      <c r="M228" s="7"/>
      <c r="N228" s="7"/>
      <c r="O228" s="7"/>
      <c r="P228" s="7"/>
      <c r="Q228" s="7"/>
      <c r="R228" s="7"/>
    </row>
    <row r="229" spans="1:21" ht="15" customHeight="1" x14ac:dyDescent="0.25">
      <c r="A229" s="62"/>
      <c r="B229" s="56"/>
      <c r="C229" s="56"/>
      <c r="D229" s="56"/>
      <c r="E229"/>
      <c r="F229"/>
      <c r="G229" s="70"/>
      <c r="H229" s="59"/>
      <c r="I229" s="59"/>
      <c r="J229" s="59"/>
      <c r="K229" s="59"/>
      <c r="L229" s="7"/>
      <c r="M229" s="7"/>
      <c r="N229" s="7"/>
      <c r="O229" s="7"/>
      <c r="P229" s="7"/>
      <c r="Q229" s="7"/>
      <c r="R229" s="7"/>
    </row>
    <row r="230" spans="1:21" ht="15" customHeight="1" x14ac:dyDescent="0.25">
      <c r="A230" s="5"/>
      <c r="C230" s="50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1:21" ht="15" customHeight="1" x14ac:dyDescent="0.25">
      <c r="A231" s="5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1:21" ht="15" x14ac:dyDescent="0.25">
      <c r="A232" s="5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1:21" ht="15" x14ac:dyDescent="0.25">
      <c r="A233" s="5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1:21" ht="15" x14ac:dyDescent="0.25">
      <c r="A234" s="6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1:21" s="50" customFormat="1" ht="23.25" customHeight="1" x14ac:dyDescent="0.2">
      <c r="A235" s="6"/>
      <c r="B235" s="1"/>
      <c r="C235" s="1"/>
      <c r="D235" s="28"/>
      <c r="E235" s="24"/>
      <c r="F235" s="1"/>
      <c r="G235" s="79"/>
      <c r="H235" s="49"/>
      <c r="I235" s="49"/>
      <c r="J235" s="49"/>
      <c r="K235" s="49"/>
      <c r="L235" s="49"/>
      <c r="M235" s="49"/>
      <c r="S235" s="51"/>
      <c r="U235" s="49"/>
    </row>
    <row r="236" spans="1:21" ht="13.5" thickBot="1" x14ac:dyDescent="0.25"/>
    <row r="237" spans="1:21" ht="15" x14ac:dyDescent="0.2">
      <c r="I237" s="124"/>
      <c r="J237" s="125"/>
      <c r="K237" s="126"/>
    </row>
  </sheetData>
  <autoFilter ref="A11:WVZ187" xr:uid="{00000000-0001-0000-0000-000000000000}">
    <filterColumn colId="0" showButton="0"/>
    <filterColumn colId="1" showButton="0"/>
    <filterColumn colId="4" showButton="0"/>
    <filterColumn colId="5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</autoFilter>
  <mergeCells count="386">
    <mergeCell ref="S46:V46"/>
    <mergeCell ref="D42:D50"/>
    <mergeCell ref="S32:V32"/>
    <mergeCell ref="S39:V39"/>
    <mergeCell ref="S31:V31"/>
    <mergeCell ref="S154:V154"/>
    <mergeCell ref="S155:V155"/>
    <mergeCell ref="A181:C181"/>
    <mergeCell ref="A146:C146"/>
    <mergeCell ref="A147:C147"/>
    <mergeCell ref="A167:C167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29:C129"/>
    <mergeCell ref="A130:C130"/>
    <mergeCell ref="A131:C131"/>
    <mergeCell ref="A132:C132"/>
    <mergeCell ref="C194:D194"/>
    <mergeCell ref="A133:C133"/>
    <mergeCell ref="A134:C134"/>
    <mergeCell ref="S218:T218"/>
    <mergeCell ref="S219:T219"/>
    <mergeCell ref="S220:T220"/>
    <mergeCell ref="S221:T221"/>
    <mergeCell ref="S222:T222"/>
    <mergeCell ref="S223:T223"/>
    <mergeCell ref="A148:C148"/>
    <mergeCell ref="A149:C149"/>
    <mergeCell ref="A150:C150"/>
    <mergeCell ref="A151:C151"/>
    <mergeCell ref="A152:C152"/>
    <mergeCell ref="A153:C153"/>
    <mergeCell ref="A154:C154"/>
    <mergeCell ref="A155:C155"/>
    <mergeCell ref="A156:C156"/>
    <mergeCell ref="A157:C157"/>
    <mergeCell ref="A158:C158"/>
    <mergeCell ref="A159:C159"/>
    <mergeCell ref="A160:C160"/>
    <mergeCell ref="A161:C161"/>
    <mergeCell ref="A162:C162"/>
    <mergeCell ref="S193:T193"/>
    <mergeCell ref="S194:T194"/>
    <mergeCell ref="S195:T195"/>
    <mergeCell ref="S196:T196"/>
    <mergeCell ref="S197:T197"/>
    <mergeCell ref="S198:T198"/>
    <mergeCell ref="S199:T199"/>
    <mergeCell ref="E166:G166"/>
    <mergeCell ref="H166:J166"/>
    <mergeCell ref="K166:M166"/>
    <mergeCell ref="N166:R166"/>
    <mergeCell ref="N167:R167"/>
    <mergeCell ref="E199:G199"/>
    <mergeCell ref="N199:Q199"/>
    <mergeCell ref="S217:T217"/>
    <mergeCell ref="S200:T200"/>
    <mergeCell ref="S201:T201"/>
    <mergeCell ref="S202:T202"/>
    <mergeCell ref="S203:T203"/>
    <mergeCell ref="S204:T204"/>
    <mergeCell ref="S205:T205"/>
    <mergeCell ref="S206:T206"/>
    <mergeCell ref="S207:T207"/>
    <mergeCell ref="S208:T208"/>
    <mergeCell ref="S209:T209"/>
    <mergeCell ref="S210:T210"/>
    <mergeCell ref="S211:T211"/>
    <mergeCell ref="S212:T212"/>
    <mergeCell ref="S213:T213"/>
    <mergeCell ref="S214:T214"/>
    <mergeCell ref="S215:T215"/>
    <mergeCell ref="S216:T216"/>
    <mergeCell ref="C195:D195"/>
    <mergeCell ref="C196:D196"/>
    <mergeCell ref="C197:D197"/>
    <mergeCell ref="C198:D198"/>
    <mergeCell ref="C199:D199"/>
    <mergeCell ref="A170:C170"/>
    <mergeCell ref="A171:C171"/>
    <mergeCell ref="A172:C172"/>
    <mergeCell ref="C192:D192"/>
    <mergeCell ref="A182:C182"/>
    <mergeCell ref="A183:C183"/>
    <mergeCell ref="A184:C184"/>
    <mergeCell ref="A185:C185"/>
    <mergeCell ref="A186:C186"/>
    <mergeCell ref="A187:C187"/>
    <mergeCell ref="A173:C173"/>
    <mergeCell ref="A174:C174"/>
    <mergeCell ref="A175:C175"/>
    <mergeCell ref="A176:C176"/>
    <mergeCell ref="A177:C177"/>
    <mergeCell ref="A178:C178"/>
    <mergeCell ref="A179:C179"/>
    <mergeCell ref="A180:C180"/>
    <mergeCell ref="C193:D193"/>
    <mergeCell ref="E127:G127"/>
    <mergeCell ref="A127:C127"/>
    <mergeCell ref="D113:D127"/>
    <mergeCell ref="A135:C135"/>
    <mergeCell ref="A93:C93"/>
    <mergeCell ref="A94:C94"/>
    <mergeCell ref="A95:C95"/>
    <mergeCell ref="A96:C96"/>
    <mergeCell ref="A97:C97"/>
    <mergeCell ref="A98:C98"/>
    <mergeCell ref="A99:C99"/>
    <mergeCell ref="A100:C100"/>
    <mergeCell ref="E91:G91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H91:J91"/>
    <mergeCell ref="K91:M91"/>
    <mergeCell ref="N91:R91"/>
    <mergeCell ref="N212:Q212"/>
    <mergeCell ref="N213:Q213"/>
    <mergeCell ref="N214:Q214"/>
    <mergeCell ref="N215:Q215"/>
    <mergeCell ref="N216:Q216"/>
    <mergeCell ref="H211:M211"/>
    <mergeCell ref="H212:M212"/>
    <mergeCell ref="H213:M213"/>
    <mergeCell ref="H214:M214"/>
    <mergeCell ref="H215:M215"/>
    <mergeCell ref="N204:Q204"/>
    <mergeCell ref="N205:Q205"/>
    <mergeCell ref="N206:Q206"/>
    <mergeCell ref="N207:Q207"/>
    <mergeCell ref="N208:Q208"/>
    <mergeCell ref="N209:Q209"/>
    <mergeCell ref="N210:Q210"/>
    <mergeCell ref="N195:Q195"/>
    <mergeCell ref="N196:Q196"/>
    <mergeCell ref="N197:Q197"/>
    <mergeCell ref="N198:Q198"/>
    <mergeCell ref="E200:G200"/>
    <mergeCell ref="E201:G201"/>
    <mergeCell ref="E202:G202"/>
    <mergeCell ref="E203:G203"/>
    <mergeCell ref="E204:G204"/>
    <mergeCell ref="E205:G205"/>
    <mergeCell ref="E211:G211"/>
    <mergeCell ref="E212:G212"/>
    <mergeCell ref="E213:G213"/>
    <mergeCell ref="A87:C87"/>
    <mergeCell ref="A88:C88"/>
    <mergeCell ref="A89:C89"/>
    <mergeCell ref="A91:C91"/>
    <mergeCell ref="D73:D91"/>
    <mergeCell ref="A78:C78"/>
    <mergeCell ref="A79:C79"/>
    <mergeCell ref="A80:C80"/>
    <mergeCell ref="A73:C73"/>
    <mergeCell ref="A74:C74"/>
    <mergeCell ref="A75:C75"/>
    <mergeCell ref="A76:C76"/>
    <mergeCell ref="A77:C77"/>
    <mergeCell ref="A81:C81"/>
    <mergeCell ref="A82:C82"/>
    <mergeCell ref="A83:C83"/>
    <mergeCell ref="A84:C84"/>
    <mergeCell ref="A85:C85"/>
    <mergeCell ref="A86:C86"/>
    <mergeCell ref="N200:Q200"/>
    <mergeCell ref="N201:Q201"/>
    <mergeCell ref="N202:Q202"/>
    <mergeCell ref="N203:Q203"/>
    <mergeCell ref="H217:M217"/>
    <mergeCell ref="H218:M218"/>
    <mergeCell ref="H219:M219"/>
    <mergeCell ref="H220:M220"/>
    <mergeCell ref="N219:Q219"/>
    <mergeCell ref="C221:D221"/>
    <mergeCell ref="C224:D224"/>
    <mergeCell ref="E224:G224"/>
    <mergeCell ref="C223:D223"/>
    <mergeCell ref="C222:D222"/>
    <mergeCell ref="C219:D219"/>
    <mergeCell ref="C220:D220"/>
    <mergeCell ref="H221:M221"/>
    <mergeCell ref="H222:M222"/>
    <mergeCell ref="H223:M223"/>
    <mergeCell ref="N223:Q223"/>
    <mergeCell ref="N221:Q221"/>
    <mergeCell ref="N222:Q222"/>
    <mergeCell ref="N217:Q217"/>
    <mergeCell ref="N218:Q218"/>
    <mergeCell ref="N220:Q220"/>
    <mergeCell ref="E214:G214"/>
    <mergeCell ref="E215:G215"/>
    <mergeCell ref="E206:G206"/>
    <mergeCell ref="E207:G207"/>
    <mergeCell ref="E208:G208"/>
    <mergeCell ref="E209:G209"/>
    <mergeCell ref="E210:G210"/>
    <mergeCell ref="E220:G220"/>
    <mergeCell ref="E216:G216"/>
    <mergeCell ref="H207:M207"/>
    <mergeCell ref="A101:C101"/>
    <mergeCell ref="A102:C102"/>
    <mergeCell ref="A123:C123"/>
    <mergeCell ref="A124:C124"/>
    <mergeCell ref="A125:C125"/>
    <mergeCell ref="A92:C92"/>
    <mergeCell ref="A168:C168"/>
    <mergeCell ref="A169:C169"/>
    <mergeCell ref="D168:D187"/>
    <mergeCell ref="A136:C136"/>
    <mergeCell ref="D128:D163"/>
    <mergeCell ref="A128:C128"/>
    <mergeCell ref="A164:C164"/>
    <mergeCell ref="A163:C163"/>
    <mergeCell ref="E72:G72"/>
    <mergeCell ref="H72:J72"/>
    <mergeCell ref="A42:C42"/>
    <mergeCell ref="A21:C21"/>
    <mergeCell ref="A26:C26"/>
    <mergeCell ref="A33:C33"/>
    <mergeCell ref="A31:C31"/>
    <mergeCell ref="A32:C32"/>
    <mergeCell ref="A34:C34"/>
    <mergeCell ref="A35:C35"/>
    <mergeCell ref="A36:C36"/>
    <mergeCell ref="A37:C37"/>
    <mergeCell ref="A49:C49"/>
    <mergeCell ref="A69:C69"/>
    <mergeCell ref="A70:C70"/>
    <mergeCell ref="A68:C68"/>
    <mergeCell ref="E51:G51"/>
    <mergeCell ref="A52:C52"/>
    <mergeCell ref="A53:C53"/>
    <mergeCell ref="A54:C54"/>
    <mergeCell ref="A57:C57"/>
    <mergeCell ref="A62:C62"/>
    <mergeCell ref="A10:C11"/>
    <mergeCell ref="D10:D11"/>
    <mergeCell ref="E11:G11"/>
    <mergeCell ref="E10:G10"/>
    <mergeCell ref="H10:J10"/>
    <mergeCell ref="K10:M10"/>
    <mergeCell ref="H11:J11"/>
    <mergeCell ref="K11:M11"/>
    <mergeCell ref="A12:C12"/>
    <mergeCell ref="A17:C17"/>
    <mergeCell ref="A20:C20"/>
    <mergeCell ref="A19:C19"/>
    <mergeCell ref="A41:C41"/>
    <mergeCell ref="A14:C14"/>
    <mergeCell ref="A22:C22"/>
    <mergeCell ref="A23:C23"/>
    <mergeCell ref="A24:C24"/>
    <mergeCell ref="A29:C29"/>
    <mergeCell ref="A30:C30"/>
    <mergeCell ref="A25:C25"/>
    <mergeCell ref="A18:C18"/>
    <mergeCell ref="A27:C27"/>
    <mergeCell ref="A28:C28"/>
    <mergeCell ref="N6:R6"/>
    <mergeCell ref="N7:R7"/>
    <mergeCell ref="A55:C55"/>
    <mergeCell ref="A56:C56"/>
    <mergeCell ref="A72:C72"/>
    <mergeCell ref="A43:C43"/>
    <mergeCell ref="A44:C44"/>
    <mergeCell ref="A45:C45"/>
    <mergeCell ref="A46:C46"/>
    <mergeCell ref="A38:C38"/>
    <mergeCell ref="A39:C39"/>
    <mergeCell ref="A63:C63"/>
    <mergeCell ref="A64:C64"/>
    <mergeCell ref="A65:C65"/>
    <mergeCell ref="A66:C66"/>
    <mergeCell ref="A67:C67"/>
    <mergeCell ref="A58:C58"/>
    <mergeCell ref="A59:C59"/>
    <mergeCell ref="A60:C60"/>
    <mergeCell ref="A61:C61"/>
    <mergeCell ref="A13:C13"/>
    <mergeCell ref="A16:C16"/>
    <mergeCell ref="A51:C51"/>
    <mergeCell ref="A15:C15"/>
    <mergeCell ref="N10:R10"/>
    <mergeCell ref="N11:R11"/>
    <mergeCell ref="H216:M216"/>
    <mergeCell ref="N194:Q194"/>
    <mergeCell ref="N193:Q193"/>
    <mergeCell ref="H194:M194"/>
    <mergeCell ref="H195:M195"/>
    <mergeCell ref="H196:M196"/>
    <mergeCell ref="H197:M197"/>
    <mergeCell ref="H198:M198"/>
    <mergeCell ref="H199:M199"/>
    <mergeCell ref="H200:M200"/>
    <mergeCell ref="N211:Q211"/>
    <mergeCell ref="H208:M208"/>
    <mergeCell ref="H209:M209"/>
    <mergeCell ref="H210:M210"/>
    <mergeCell ref="H51:J51"/>
    <mergeCell ref="K51:M51"/>
    <mergeCell ref="K41:M41"/>
    <mergeCell ref="H41:J41"/>
    <mergeCell ref="N41:R41"/>
    <mergeCell ref="N72:R72"/>
    <mergeCell ref="N51:R51"/>
    <mergeCell ref="K72:M72"/>
    <mergeCell ref="I237:K237"/>
    <mergeCell ref="E223:G223"/>
    <mergeCell ref="K167:M167"/>
    <mergeCell ref="E167:G167"/>
    <mergeCell ref="E221:G221"/>
    <mergeCell ref="E192:G192"/>
    <mergeCell ref="E222:G222"/>
    <mergeCell ref="H167:J167"/>
    <mergeCell ref="E193:G193"/>
    <mergeCell ref="E194:G194"/>
    <mergeCell ref="E195:G195"/>
    <mergeCell ref="E196:G196"/>
    <mergeCell ref="E197:G197"/>
    <mergeCell ref="E198:G198"/>
    <mergeCell ref="H193:M193"/>
    <mergeCell ref="H201:M201"/>
    <mergeCell ref="E219:G219"/>
    <mergeCell ref="H202:M202"/>
    <mergeCell ref="H203:M203"/>
    <mergeCell ref="H204:M204"/>
    <mergeCell ref="H205:M205"/>
    <mergeCell ref="E217:G217"/>
    <mergeCell ref="E218:G218"/>
    <mergeCell ref="H206:M206"/>
    <mergeCell ref="C203:D203"/>
    <mergeCell ref="C204:D204"/>
    <mergeCell ref="C205:D205"/>
    <mergeCell ref="C206:D206"/>
    <mergeCell ref="C207:D207"/>
    <mergeCell ref="C200:D200"/>
    <mergeCell ref="C201:D201"/>
    <mergeCell ref="C202:D202"/>
    <mergeCell ref="C218:D218"/>
    <mergeCell ref="C213:D213"/>
    <mergeCell ref="C214:D214"/>
    <mergeCell ref="C215:D215"/>
    <mergeCell ref="C216:D216"/>
    <mergeCell ref="C217:D217"/>
    <mergeCell ref="C208:D208"/>
    <mergeCell ref="C209:D209"/>
    <mergeCell ref="C210:D210"/>
    <mergeCell ref="C211:D211"/>
    <mergeCell ref="C212:D212"/>
    <mergeCell ref="S35:V35"/>
    <mergeCell ref="H127:J127"/>
    <mergeCell ref="K127:M127"/>
    <mergeCell ref="N127:R127"/>
    <mergeCell ref="A166:C166"/>
    <mergeCell ref="A112:C112"/>
    <mergeCell ref="E112:G112"/>
    <mergeCell ref="H112:J112"/>
    <mergeCell ref="K112:M112"/>
    <mergeCell ref="N112:R112"/>
    <mergeCell ref="D92:D112"/>
    <mergeCell ref="A113:C113"/>
    <mergeCell ref="A114:C114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E41:G41"/>
    <mergeCell ref="A47:C47"/>
    <mergeCell ref="A48:C48"/>
  </mergeCells>
  <hyperlinks>
    <hyperlink ref="A225" r:id="rId1" xr:uid="{F1CC1737-AB9B-4651-83E1-6F0552A01FE9}"/>
    <hyperlink ref="A228" r:id="rId2" display="mailto:sales@triokablo.ru" xr:uid="{8D1B0FF5-893E-49EC-B75B-4728088DBFBF}"/>
  </hyperlinks>
  <printOptions horizontalCentered="1"/>
  <pageMargins left="0" right="0" top="1.9685039370078741" bottom="0" header="0.31496062992125984" footer="0.31496062992125984"/>
  <pageSetup paperSize="9" scale="16" orientation="landscape" r:id="rId3"/>
  <ignoredErrors>
    <ignoredError sqref="H41 H51 H72 H112 H127 H16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PACKING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IHRACAT</dc:creator>
  <cp:lastModifiedBy>Maxim</cp:lastModifiedBy>
  <cp:lastPrinted>2024-10-01T05:30:46Z</cp:lastPrinted>
  <dcterms:created xsi:type="dcterms:W3CDTF">2014-12-18T09:43:52Z</dcterms:created>
  <dcterms:modified xsi:type="dcterms:W3CDTF">2025-03-18T10:40:53Z</dcterms:modified>
</cp:coreProperties>
</file>